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martinoreilly/Downloads/"/>
    </mc:Choice>
  </mc:AlternateContent>
  <xr:revisionPtr revIDLastSave="0" documentId="13_ncr:1_{5B4260C2-A73F-A54E-9AD9-FFC52E07F6CE}" xr6:coauthVersionLast="46" xr6:coauthVersionMax="46" xr10:uidLastSave="{00000000-0000-0000-0000-000000000000}"/>
  <bookViews>
    <workbookView xWindow="0" yWindow="500" windowWidth="28800" windowHeight="16260" xr2:uid="{00000000-000D-0000-FFFF-FFFF00000000}"/>
  </bookViews>
  <sheets>
    <sheet name="10-5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4" i="3" l="1"/>
  <c r="V5" i="3" s="1"/>
  <c r="P3" i="3"/>
  <c r="P4" i="3"/>
  <c r="P5" i="3"/>
  <c r="P6" i="3"/>
  <c r="V3" i="3" s="1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3" i="3"/>
  <c r="U3" i="3" s="1"/>
  <c r="H138" i="3"/>
  <c r="M138" i="3" s="1"/>
  <c r="H146" i="3"/>
  <c r="M146" i="3" s="1"/>
  <c r="H170" i="3"/>
  <c r="M170" i="3" s="1"/>
  <c r="I133" i="3"/>
  <c r="I134" i="3"/>
  <c r="N134" i="3" s="1"/>
  <c r="I135" i="3"/>
  <c r="H135" i="3" s="1"/>
  <c r="M135" i="3" s="1"/>
  <c r="I136" i="3"/>
  <c r="H136" i="3" s="1"/>
  <c r="M136" i="3" s="1"/>
  <c r="I137" i="3"/>
  <c r="I138" i="3"/>
  <c r="N138" i="3" s="1"/>
  <c r="I139" i="3"/>
  <c r="N139" i="3" s="1"/>
  <c r="I140" i="3"/>
  <c r="N140" i="3" s="1"/>
  <c r="I141" i="3"/>
  <c r="H141" i="3" s="1"/>
  <c r="M141" i="3" s="1"/>
  <c r="I142" i="3"/>
  <c r="N142" i="3" s="1"/>
  <c r="I143" i="3"/>
  <c r="N143" i="3" s="1"/>
  <c r="I144" i="3"/>
  <c r="N144" i="3" s="1"/>
  <c r="I145" i="3"/>
  <c r="H145" i="3" s="1"/>
  <c r="M145" i="3" s="1"/>
  <c r="I146" i="3"/>
  <c r="N146" i="3" s="1"/>
  <c r="I147" i="3"/>
  <c r="H147" i="3" s="1"/>
  <c r="M147" i="3" s="1"/>
  <c r="I148" i="3"/>
  <c r="N148" i="3" s="1"/>
  <c r="I149" i="3"/>
  <c r="I150" i="3"/>
  <c r="N150" i="3" s="1"/>
  <c r="I151" i="3"/>
  <c r="N151" i="3" s="1"/>
  <c r="I152" i="3"/>
  <c r="N152" i="3" s="1"/>
  <c r="I153" i="3"/>
  <c r="I154" i="3"/>
  <c r="N154" i="3" s="1"/>
  <c r="I155" i="3"/>
  <c r="N155" i="3" s="1"/>
  <c r="I156" i="3"/>
  <c r="N156" i="3" s="1"/>
  <c r="I157" i="3"/>
  <c r="H157" i="3" s="1"/>
  <c r="M157" i="3" s="1"/>
  <c r="I158" i="3"/>
  <c r="N158" i="3" s="1"/>
  <c r="I159" i="3"/>
  <c r="N159" i="3" s="1"/>
  <c r="I160" i="3"/>
  <c r="N160" i="3" s="1"/>
  <c r="I161" i="3"/>
  <c r="H161" i="3" s="1"/>
  <c r="M161" i="3" s="1"/>
  <c r="I162" i="3"/>
  <c r="N162" i="3" s="1"/>
  <c r="I163" i="3"/>
  <c r="N163" i="3" s="1"/>
  <c r="I164" i="3"/>
  <c r="N164" i="3" s="1"/>
  <c r="I165" i="3"/>
  <c r="I166" i="3"/>
  <c r="N166" i="3" s="1"/>
  <c r="I167" i="3"/>
  <c r="H167" i="3" s="1"/>
  <c r="M167" i="3" s="1"/>
  <c r="I168" i="3"/>
  <c r="H168" i="3" s="1"/>
  <c r="M168" i="3" s="1"/>
  <c r="I169" i="3"/>
  <c r="I170" i="3"/>
  <c r="N170" i="3" s="1"/>
  <c r="I171" i="3"/>
  <c r="N171" i="3" s="1"/>
  <c r="I172" i="3"/>
  <c r="H172" i="3" s="1"/>
  <c r="M172" i="3" s="1"/>
  <c r="I173" i="3"/>
  <c r="H173" i="3" s="1"/>
  <c r="M173" i="3" s="1"/>
  <c r="I174" i="3"/>
  <c r="N174" i="3" s="1"/>
  <c r="I175" i="3"/>
  <c r="N175" i="3" s="1"/>
  <c r="I176" i="3"/>
  <c r="N176" i="3" s="1"/>
  <c r="I177" i="3"/>
  <c r="H177" i="3" s="1"/>
  <c r="M177" i="3" s="1"/>
  <c r="I178" i="3"/>
  <c r="N178" i="3" s="1"/>
  <c r="I179" i="3"/>
  <c r="N179" i="3" s="1"/>
  <c r="I180" i="3"/>
  <c r="N180" i="3" s="1"/>
  <c r="I181" i="3"/>
  <c r="N181" i="3" s="1"/>
  <c r="I182" i="3"/>
  <c r="N182" i="3" s="1"/>
  <c r="H85" i="3"/>
  <c r="M85" i="3" s="1"/>
  <c r="H86" i="3"/>
  <c r="M86" i="3" s="1"/>
  <c r="H93" i="3"/>
  <c r="M93" i="3" s="1"/>
  <c r="H94" i="3"/>
  <c r="M94" i="3" s="1"/>
  <c r="H101" i="3"/>
  <c r="M101" i="3" s="1"/>
  <c r="H102" i="3"/>
  <c r="M102" i="3" s="1"/>
  <c r="H109" i="3"/>
  <c r="M109" i="3" s="1"/>
  <c r="H110" i="3"/>
  <c r="M110" i="3" s="1"/>
  <c r="H117" i="3"/>
  <c r="M117" i="3" s="1"/>
  <c r="H118" i="3"/>
  <c r="M118" i="3" s="1"/>
  <c r="H125" i="3"/>
  <c r="M125" i="3" s="1"/>
  <c r="H126" i="3"/>
  <c r="M126" i="3" s="1"/>
  <c r="I83" i="3"/>
  <c r="H83" i="3" s="1"/>
  <c r="M83" i="3" s="1"/>
  <c r="I84" i="3"/>
  <c r="N84" i="3" s="1"/>
  <c r="I85" i="3"/>
  <c r="N85" i="3" s="1"/>
  <c r="I86" i="3"/>
  <c r="N86" i="3" s="1"/>
  <c r="I87" i="3"/>
  <c r="N87" i="3" s="1"/>
  <c r="I88" i="3"/>
  <c r="N88" i="3" s="1"/>
  <c r="I89" i="3"/>
  <c r="N89" i="3" s="1"/>
  <c r="I90" i="3"/>
  <c r="N90" i="3" s="1"/>
  <c r="I91" i="3"/>
  <c r="N91" i="3" s="1"/>
  <c r="I92" i="3"/>
  <c r="H92" i="3" s="1"/>
  <c r="M92" i="3" s="1"/>
  <c r="I93" i="3"/>
  <c r="N93" i="3" s="1"/>
  <c r="I94" i="3"/>
  <c r="N94" i="3" s="1"/>
  <c r="I95" i="3"/>
  <c r="N95" i="3" s="1"/>
  <c r="I96" i="3"/>
  <c r="N96" i="3" s="1"/>
  <c r="I97" i="3"/>
  <c r="N97" i="3" s="1"/>
  <c r="I98" i="3"/>
  <c r="N98" i="3" s="1"/>
  <c r="I99" i="3"/>
  <c r="H99" i="3" s="1"/>
  <c r="M99" i="3" s="1"/>
  <c r="I100" i="3"/>
  <c r="N100" i="3" s="1"/>
  <c r="I101" i="3"/>
  <c r="N101" i="3" s="1"/>
  <c r="I102" i="3"/>
  <c r="N102" i="3" s="1"/>
  <c r="I103" i="3"/>
  <c r="H103" i="3" s="1"/>
  <c r="M103" i="3" s="1"/>
  <c r="I104" i="3"/>
  <c r="H104" i="3" s="1"/>
  <c r="M104" i="3" s="1"/>
  <c r="I105" i="3"/>
  <c r="N105" i="3" s="1"/>
  <c r="I106" i="3"/>
  <c r="N106" i="3" s="1"/>
  <c r="I107" i="3"/>
  <c r="N107" i="3" s="1"/>
  <c r="I108" i="3"/>
  <c r="N108" i="3" s="1"/>
  <c r="I109" i="3"/>
  <c r="N109" i="3" s="1"/>
  <c r="I110" i="3"/>
  <c r="N110" i="3" s="1"/>
  <c r="I111" i="3"/>
  <c r="N111" i="3" s="1"/>
  <c r="I112" i="3"/>
  <c r="N112" i="3" s="1"/>
  <c r="I113" i="3"/>
  <c r="N113" i="3" s="1"/>
  <c r="I114" i="3"/>
  <c r="N114" i="3" s="1"/>
  <c r="I115" i="3"/>
  <c r="H115" i="3" s="1"/>
  <c r="M115" i="3" s="1"/>
  <c r="I116" i="3"/>
  <c r="N116" i="3" s="1"/>
  <c r="I117" i="3"/>
  <c r="N117" i="3" s="1"/>
  <c r="I118" i="3"/>
  <c r="N118" i="3" s="1"/>
  <c r="I119" i="3"/>
  <c r="N119" i="3" s="1"/>
  <c r="I120" i="3"/>
  <c r="N120" i="3" s="1"/>
  <c r="I121" i="3"/>
  <c r="N121" i="3" s="1"/>
  <c r="I122" i="3"/>
  <c r="N122" i="3" s="1"/>
  <c r="I123" i="3"/>
  <c r="N123" i="3" s="1"/>
  <c r="I124" i="3"/>
  <c r="H124" i="3" s="1"/>
  <c r="M124" i="3" s="1"/>
  <c r="I125" i="3"/>
  <c r="N125" i="3" s="1"/>
  <c r="I126" i="3"/>
  <c r="N126" i="3" s="1"/>
  <c r="I127" i="3"/>
  <c r="N127" i="3" s="1"/>
  <c r="I128" i="3"/>
  <c r="N128" i="3" s="1"/>
  <c r="I129" i="3"/>
  <c r="N129" i="3" s="1"/>
  <c r="I130" i="3"/>
  <c r="N130" i="3" s="1"/>
  <c r="I131" i="3"/>
  <c r="H131" i="3" s="1"/>
  <c r="M131" i="3" s="1"/>
  <c r="I132" i="3"/>
  <c r="N132" i="3" s="1"/>
  <c r="H59" i="3"/>
  <c r="M59" i="3" s="1"/>
  <c r="H60" i="3"/>
  <c r="M60" i="3" s="1"/>
  <c r="H67" i="3"/>
  <c r="M67" i="3" s="1"/>
  <c r="H68" i="3"/>
  <c r="M68" i="3" s="1"/>
  <c r="H75" i="3"/>
  <c r="M75" i="3" s="1"/>
  <c r="H76" i="3"/>
  <c r="M76" i="3" s="1"/>
  <c r="I53" i="3"/>
  <c r="N53" i="3" s="1"/>
  <c r="I54" i="3"/>
  <c r="N54" i="3" s="1"/>
  <c r="I55" i="3"/>
  <c r="N55" i="3" s="1"/>
  <c r="I56" i="3"/>
  <c r="N56" i="3" s="1"/>
  <c r="I57" i="3"/>
  <c r="N57" i="3" s="1"/>
  <c r="I58" i="3"/>
  <c r="N58" i="3" s="1"/>
  <c r="I59" i="3"/>
  <c r="N59" i="3" s="1"/>
  <c r="I60" i="3"/>
  <c r="N60" i="3" s="1"/>
  <c r="I61" i="3"/>
  <c r="H61" i="3" s="1"/>
  <c r="M61" i="3" s="1"/>
  <c r="I62" i="3"/>
  <c r="N62" i="3" s="1"/>
  <c r="I63" i="3"/>
  <c r="N63" i="3" s="1"/>
  <c r="I64" i="3"/>
  <c r="N64" i="3" s="1"/>
  <c r="I65" i="3"/>
  <c r="N65" i="3" s="1"/>
  <c r="I66" i="3"/>
  <c r="N66" i="3" s="1"/>
  <c r="I67" i="3"/>
  <c r="N67" i="3" s="1"/>
  <c r="I68" i="3"/>
  <c r="N68" i="3" s="1"/>
  <c r="I69" i="3"/>
  <c r="N69" i="3" s="1"/>
  <c r="I70" i="3"/>
  <c r="N70" i="3" s="1"/>
  <c r="I71" i="3"/>
  <c r="N71" i="3" s="1"/>
  <c r="I72" i="3"/>
  <c r="N72" i="3" s="1"/>
  <c r="I73" i="3"/>
  <c r="N73" i="3" s="1"/>
  <c r="I74" i="3"/>
  <c r="N74" i="3" s="1"/>
  <c r="I75" i="3"/>
  <c r="N75" i="3" s="1"/>
  <c r="I76" i="3"/>
  <c r="N76" i="3" s="1"/>
  <c r="I77" i="3"/>
  <c r="H77" i="3" s="1"/>
  <c r="M77" i="3" s="1"/>
  <c r="I78" i="3"/>
  <c r="N78" i="3" s="1"/>
  <c r="I79" i="3"/>
  <c r="N79" i="3" s="1"/>
  <c r="I80" i="3"/>
  <c r="N80" i="3" s="1"/>
  <c r="I81" i="3"/>
  <c r="H81" i="3" s="1"/>
  <c r="M81" i="3" s="1"/>
  <c r="I82" i="3"/>
  <c r="N82" i="3" s="1"/>
  <c r="I4" i="3"/>
  <c r="N4" i="3" s="1"/>
  <c r="I5" i="3"/>
  <c r="N5" i="3" s="1"/>
  <c r="I6" i="3"/>
  <c r="N6" i="3" s="1"/>
  <c r="I7" i="3"/>
  <c r="N7" i="3" s="1"/>
  <c r="I8" i="3"/>
  <c r="N8" i="3" s="1"/>
  <c r="I9" i="3"/>
  <c r="N9" i="3" s="1"/>
  <c r="I10" i="3"/>
  <c r="N10" i="3" s="1"/>
  <c r="I11" i="3"/>
  <c r="N11" i="3" s="1"/>
  <c r="I12" i="3"/>
  <c r="N12" i="3" s="1"/>
  <c r="I13" i="3"/>
  <c r="N13" i="3" s="1"/>
  <c r="I14" i="3"/>
  <c r="N14" i="3" s="1"/>
  <c r="I15" i="3"/>
  <c r="N15" i="3" s="1"/>
  <c r="I16" i="3"/>
  <c r="N16" i="3" s="1"/>
  <c r="I17" i="3"/>
  <c r="H17" i="3" s="1"/>
  <c r="M17" i="3" s="1"/>
  <c r="I18" i="3"/>
  <c r="N18" i="3" s="1"/>
  <c r="I19" i="3"/>
  <c r="N19" i="3" s="1"/>
  <c r="I20" i="3"/>
  <c r="N20" i="3" s="1"/>
  <c r="I21" i="3"/>
  <c r="N21" i="3" s="1"/>
  <c r="I22" i="3"/>
  <c r="N22" i="3" s="1"/>
  <c r="I23" i="3"/>
  <c r="N23" i="3" s="1"/>
  <c r="I24" i="3"/>
  <c r="N24" i="3" s="1"/>
  <c r="I25" i="3"/>
  <c r="N25" i="3" s="1"/>
  <c r="I26" i="3"/>
  <c r="N26" i="3" s="1"/>
  <c r="I27" i="3"/>
  <c r="N27" i="3" s="1"/>
  <c r="I28" i="3"/>
  <c r="N28" i="3" s="1"/>
  <c r="I29" i="3"/>
  <c r="N29" i="3" s="1"/>
  <c r="I30" i="3"/>
  <c r="N30" i="3" s="1"/>
  <c r="I31" i="3"/>
  <c r="N31" i="3" s="1"/>
  <c r="I32" i="3"/>
  <c r="N32" i="3" s="1"/>
  <c r="I33" i="3"/>
  <c r="H33" i="3" s="1"/>
  <c r="M33" i="3" s="1"/>
  <c r="I34" i="3"/>
  <c r="N34" i="3" s="1"/>
  <c r="I35" i="3"/>
  <c r="N35" i="3" s="1"/>
  <c r="I36" i="3"/>
  <c r="N36" i="3" s="1"/>
  <c r="I37" i="3"/>
  <c r="N37" i="3" s="1"/>
  <c r="I38" i="3"/>
  <c r="N38" i="3" s="1"/>
  <c r="I39" i="3"/>
  <c r="N39" i="3" s="1"/>
  <c r="I40" i="3"/>
  <c r="N40" i="3" s="1"/>
  <c r="I41" i="3"/>
  <c r="N41" i="3" s="1"/>
  <c r="I42" i="3"/>
  <c r="N42" i="3" s="1"/>
  <c r="I43" i="3"/>
  <c r="N43" i="3" s="1"/>
  <c r="I44" i="3"/>
  <c r="N44" i="3" s="1"/>
  <c r="I45" i="3"/>
  <c r="N45" i="3" s="1"/>
  <c r="I46" i="3"/>
  <c r="N46" i="3" s="1"/>
  <c r="I47" i="3"/>
  <c r="N47" i="3" s="1"/>
  <c r="I48" i="3"/>
  <c r="N48" i="3" s="1"/>
  <c r="I49" i="3"/>
  <c r="H49" i="3" s="1"/>
  <c r="M49" i="3" s="1"/>
  <c r="I50" i="3"/>
  <c r="N50" i="3" s="1"/>
  <c r="I51" i="3"/>
  <c r="N51" i="3" s="1"/>
  <c r="I52" i="3"/>
  <c r="N52" i="3" s="1"/>
  <c r="I3" i="3"/>
  <c r="N3" i="3" s="1"/>
  <c r="T4" i="3"/>
  <c r="T5" i="3" s="1"/>
  <c r="U4" i="3"/>
  <c r="U5" i="3" s="1"/>
  <c r="H50" i="3" l="1"/>
  <c r="M50" i="3" s="1"/>
  <c r="H10" i="3"/>
  <c r="M10" i="3" s="1"/>
  <c r="H179" i="3"/>
  <c r="M179" i="3" s="1"/>
  <c r="H159" i="3"/>
  <c r="M159" i="3" s="1"/>
  <c r="H43" i="3"/>
  <c r="M43" i="3" s="1"/>
  <c r="H27" i="3"/>
  <c r="M27" i="3" s="1"/>
  <c r="H11" i="3"/>
  <c r="M11" i="3" s="1"/>
  <c r="H180" i="3"/>
  <c r="M180" i="3" s="1"/>
  <c r="H160" i="3"/>
  <c r="M160" i="3" s="1"/>
  <c r="H42" i="3"/>
  <c r="M42" i="3" s="1"/>
  <c r="H34" i="3"/>
  <c r="M34" i="3" s="1"/>
  <c r="H26" i="3"/>
  <c r="M26" i="3" s="1"/>
  <c r="H18" i="3"/>
  <c r="M18" i="3" s="1"/>
  <c r="H47" i="3"/>
  <c r="M47" i="3" s="1"/>
  <c r="H39" i="3"/>
  <c r="M39" i="3" s="1"/>
  <c r="H31" i="3"/>
  <c r="M31" i="3" s="1"/>
  <c r="H23" i="3"/>
  <c r="M23" i="3" s="1"/>
  <c r="H15" i="3"/>
  <c r="M15" i="3" s="1"/>
  <c r="H7" i="3"/>
  <c r="M7" i="3" s="1"/>
  <c r="H80" i="3"/>
  <c r="M80" i="3" s="1"/>
  <c r="H72" i="3"/>
  <c r="M72" i="3" s="1"/>
  <c r="H64" i="3"/>
  <c r="M64" i="3" s="1"/>
  <c r="H56" i="3"/>
  <c r="M56" i="3" s="1"/>
  <c r="H130" i="3"/>
  <c r="M130" i="3" s="1"/>
  <c r="H122" i="3"/>
  <c r="M122" i="3" s="1"/>
  <c r="H114" i="3"/>
  <c r="M114" i="3" s="1"/>
  <c r="H106" i="3"/>
  <c r="M106" i="3" s="1"/>
  <c r="H98" i="3"/>
  <c r="M98" i="3" s="1"/>
  <c r="H90" i="3"/>
  <c r="M90" i="3" s="1"/>
  <c r="H176" i="3"/>
  <c r="M176" i="3" s="1"/>
  <c r="H164" i="3"/>
  <c r="M164" i="3" s="1"/>
  <c r="H156" i="3"/>
  <c r="M156" i="3" s="1"/>
  <c r="H144" i="3"/>
  <c r="M144" i="3" s="1"/>
  <c r="N172" i="3"/>
  <c r="H51" i="3"/>
  <c r="M51" i="3" s="1"/>
  <c r="H35" i="3"/>
  <c r="M35" i="3" s="1"/>
  <c r="H19" i="3"/>
  <c r="M19" i="3" s="1"/>
  <c r="H148" i="3"/>
  <c r="M148" i="3" s="1"/>
  <c r="H140" i="3"/>
  <c r="M140" i="3" s="1"/>
  <c r="H46" i="3"/>
  <c r="M46" i="3" s="1"/>
  <c r="H38" i="3"/>
  <c r="M38" i="3" s="1"/>
  <c r="H30" i="3"/>
  <c r="M30" i="3" s="1"/>
  <c r="H22" i="3"/>
  <c r="M22" i="3" s="1"/>
  <c r="H14" i="3"/>
  <c r="M14" i="3" s="1"/>
  <c r="H6" i="3"/>
  <c r="M6" i="3" s="1"/>
  <c r="H79" i="3"/>
  <c r="M79" i="3" s="1"/>
  <c r="H71" i="3"/>
  <c r="M71" i="3" s="1"/>
  <c r="H63" i="3"/>
  <c r="M63" i="3" s="1"/>
  <c r="H55" i="3"/>
  <c r="M55" i="3" s="1"/>
  <c r="H129" i="3"/>
  <c r="M129" i="3" s="1"/>
  <c r="H121" i="3"/>
  <c r="M121" i="3" s="1"/>
  <c r="H113" i="3"/>
  <c r="M113" i="3" s="1"/>
  <c r="H105" i="3"/>
  <c r="M105" i="3" s="1"/>
  <c r="H97" i="3"/>
  <c r="M97" i="3" s="1"/>
  <c r="H89" i="3"/>
  <c r="M89" i="3" s="1"/>
  <c r="H175" i="3"/>
  <c r="M175" i="3" s="1"/>
  <c r="H162" i="3"/>
  <c r="M162" i="3" s="1"/>
  <c r="H154" i="3"/>
  <c r="M154" i="3" s="1"/>
  <c r="H143" i="3"/>
  <c r="M143" i="3" s="1"/>
  <c r="H171" i="3"/>
  <c r="M171" i="3" s="1"/>
  <c r="H166" i="3"/>
  <c r="M166" i="3" s="1"/>
  <c r="H155" i="3"/>
  <c r="M155" i="3" s="1"/>
  <c r="H150" i="3"/>
  <c r="M150" i="3" s="1"/>
  <c r="H139" i="3"/>
  <c r="M139" i="3" s="1"/>
  <c r="H134" i="3"/>
  <c r="M134" i="3" s="1"/>
  <c r="N168" i="3"/>
  <c r="N157" i="3"/>
  <c r="N147" i="3"/>
  <c r="N136" i="3"/>
  <c r="N115" i="3"/>
  <c r="N104" i="3"/>
  <c r="N83" i="3"/>
  <c r="N61" i="3"/>
  <c r="N169" i="3"/>
  <c r="H169" i="3"/>
  <c r="M169" i="3" s="1"/>
  <c r="H165" i="3"/>
  <c r="M165" i="3" s="1"/>
  <c r="N165" i="3"/>
  <c r="N153" i="3"/>
  <c r="H153" i="3"/>
  <c r="M153" i="3" s="1"/>
  <c r="H149" i="3"/>
  <c r="M149" i="3" s="1"/>
  <c r="N149" i="3"/>
  <c r="N137" i="3"/>
  <c r="H137" i="3"/>
  <c r="M137" i="3" s="1"/>
  <c r="H133" i="3"/>
  <c r="M133" i="3" s="1"/>
  <c r="N133" i="3"/>
  <c r="N177" i="3"/>
  <c r="N167" i="3"/>
  <c r="N145" i="3"/>
  <c r="N135" i="3"/>
  <c r="N124" i="3"/>
  <c r="N103" i="3"/>
  <c r="N92" i="3"/>
  <c r="N81" i="3"/>
  <c r="N49" i="3"/>
  <c r="N33" i="3"/>
  <c r="N17" i="3"/>
  <c r="H3" i="3"/>
  <c r="H45" i="3"/>
  <c r="M45" i="3" s="1"/>
  <c r="H41" i="3"/>
  <c r="M41" i="3" s="1"/>
  <c r="H37" i="3"/>
  <c r="M37" i="3" s="1"/>
  <c r="H29" i="3"/>
  <c r="M29" i="3" s="1"/>
  <c r="H25" i="3"/>
  <c r="M25" i="3" s="1"/>
  <c r="H21" i="3"/>
  <c r="M21" i="3" s="1"/>
  <c r="H13" i="3"/>
  <c r="M13" i="3" s="1"/>
  <c r="H9" i="3"/>
  <c r="M9" i="3" s="1"/>
  <c r="H5" i="3"/>
  <c r="M5" i="3" s="1"/>
  <c r="H82" i="3"/>
  <c r="M82" i="3" s="1"/>
  <c r="H78" i="3"/>
  <c r="M78" i="3" s="1"/>
  <c r="H74" i="3"/>
  <c r="M74" i="3" s="1"/>
  <c r="H70" i="3"/>
  <c r="M70" i="3" s="1"/>
  <c r="H66" i="3"/>
  <c r="M66" i="3" s="1"/>
  <c r="H62" i="3"/>
  <c r="M62" i="3" s="1"/>
  <c r="H58" i="3"/>
  <c r="M58" i="3" s="1"/>
  <c r="H54" i="3"/>
  <c r="M54" i="3" s="1"/>
  <c r="H132" i="3"/>
  <c r="M132" i="3" s="1"/>
  <c r="H128" i="3"/>
  <c r="M128" i="3" s="1"/>
  <c r="H120" i="3"/>
  <c r="M120" i="3" s="1"/>
  <c r="H116" i="3"/>
  <c r="M116" i="3" s="1"/>
  <c r="H112" i="3"/>
  <c r="M112" i="3" s="1"/>
  <c r="H108" i="3"/>
  <c r="M108" i="3" s="1"/>
  <c r="H100" i="3"/>
  <c r="M100" i="3" s="1"/>
  <c r="H96" i="3"/>
  <c r="M96" i="3" s="1"/>
  <c r="H88" i="3"/>
  <c r="M88" i="3" s="1"/>
  <c r="H84" i="3"/>
  <c r="M84" i="3" s="1"/>
  <c r="H182" i="3"/>
  <c r="M182" i="3" s="1"/>
  <c r="H178" i="3"/>
  <c r="M178" i="3" s="1"/>
  <c r="H174" i="3"/>
  <c r="M174" i="3" s="1"/>
  <c r="H163" i="3"/>
  <c r="M163" i="3" s="1"/>
  <c r="H158" i="3"/>
  <c r="M158" i="3" s="1"/>
  <c r="H152" i="3"/>
  <c r="M152" i="3" s="1"/>
  <c r="H142" i="3"/>
  <c r="M142" i="3" s="1"/>
  <c r="N173" i="3"/>
  <c r="N141" i="3"/>
  <c r="N131" i="3"/>
  <c r="N99" i="3"/>
  <c r="N77" i="3"/>
  <c r="H52" i="3"/>
  <c r="M52" i="3" s="1"/>
  <c r="H48" i="3"/>
  <c r="M48" i="3" s="1"/>
  <c r="H44" i="3"/>
  <c r="M44" i="3" s="1"/>
  <c r="H40" i="3"/>
  <c r="M40" i="3" s="1"/>
  <c r="H36" i="3"/>
  <c r="M36" i="3" s="1"/>
  <c r="H32" i="3"/>
  <c r="M32" i="3" s="1"/>
  <c r="H28" i="3"/>
  <c r="M28" i="3" s="1"/>
  <c r="H24" i="3"/>
  <c r="M24" i="3" s="1"/>
  <c r="H20" i="3"/>
  <c r="M20" i="3" s="1"/>
  <c r="H16" i="3"/>
  <c r="M16" i="3" s="1"/>
  <c r="H12" i="3"/>
  <c r="M12" i="3" s="1"/>
  <c r="H8" i="3"/>
  <c r="M8" i="3" s="1"/>
  <c r="H4" i="3"/>
  <c r="M4" i="3" s="1"/>
  <c r="H73" i="3"/>
  <c r="M73" i="3" s="1"/>
  <c r="H69" i="3"/>
  <c r="M69" i="3" s="1"/>
  <c r="H65" i="3"/>
  <c r="M65" i="3" s="1"/>
  <c r="H57" i="3"/>
  <c r="M57" i="3" s="1"/>
  <c r="H53" i="3"/>
  <c r="M53" i="3" s="1"/>
  <c r="H127" i="3"/>
  <c r="M127" i="3" s="1"/>
  <c r="H123" i="3"/>
  <c r="M123" i="3" s="1"/>
  <c r="H119" i="3"/>
  <c r="M119" i="3" s="1"/>
  <c r="H111" i="3"/>
  <c r="M111" i="3" s="1"/>
  <c r="H107" i="3"/>
  <c r="M107" i="3" s="1"/>
  <c r="H95" i="3"/>
  <c r="M95" i="3" s="1"/>
  <c r="H91" i="3"/>
  <c r="M91" i="3" s="1"/>
  <c r="H87" i="3"/>
  <c r="M87" i="3" s="1"/>
  <c r="H181" i="3"/>
  <c r="M181" i="3" s="1"/>
  <c r="H151" i="3"/>
  <c r="M151" i="3" s="1"/>
  <c r="N161" i="3"/>
  <c r="T3" i="3" l="1"/>
  <c r="M3" i="3"/>
  <c r="S3" i="3" s="1"/>
  <c r="S4" i="3"/>
  <c r="S5" i="3" s="1"/>
</calcChain>
</file>

<file path=xl/sharedStrings.xml><?xml version="1.0" encoding="utf-8"?>
<sst xmlns="http://schemas.openxmlformats.org/spreadsheetml/2006/main" count="42" uniqueCount="30">
  <si>
    <t>ID</t>
  </si>
  <si>
    <t xml:space="preserve">Output </t>
  </si>
  <si>
    <t>Differences</t>
  </si>
  <si>
    <t>RMSE</t>
  </si>
  <si>
    <t>R SQUARED</t>
  </si>
  <si>
    <t>Opto</t>
  </si>
  <si>
    <t>PEARSON</t>
  </si>
  <si>
    <t>Rep</t>
  </si>
  <si>
    <t>RSI (m/s)</t>
  </si>
  <si>
    <t>Jump Height (cm)</t>
  </si>
  <si>
    <t>Flight Time (s)</t>
  </si>
  <si>
    <t>Contact Time (s)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</si>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</sst>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0"/>
      <color rgb="FF000000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2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2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B7B7B7"/>
      </patternFill>
    </fill>
  </fills>
  <borders count="1">
    <border>
      <left/>
      <right/>
      <top/>
      <bottom/>
      <diagonal/>
    </border>
  </borders>
  <cellStyleXfs count="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4" fillId="0" borderId="0" xfId="0" applyFont="1" applyFill="1" applyAlignment="1"/>
    <xf numFmtId="0" fontId="5" fillId="0" borderId="0" xfId="0" applyFont="1" applyAlignment="1"/>
    <xf numFmtId="0" fontId="6" fillId="2" borderId="0" xfId="0" applyFont="1" applyFill="1" applyAlignment="1"/>
    <xf numFmtId="0" fontId="5" fillId="4" borderId="0" xfId="0" applyFont="1" applyFill="1"/>
    <xf numFmtId="2" fontId="5" fillId="3" borderId="0" xfId="0" applyNumberFormat="1" applyFont="1" applyFill="1"/>
    <xf numFmtId="0" fontId="6" fillId="0" borderId="0" xfId="0" applyFont="1" applyAlignment="1"/>
    <xf numFmtId="0" fontId="5" fillId="0" borderId="0" xfId="0" applyFont="1" applyFill="1"/>
    <xf numFmtId="0" fontId="6" fillId="0" borderId="0" xfId="0" applyFont="1" applyFill="1" applyAlignment="1"/>
    <xf numFmtId="2" fontId="5" fillId="0" borderId="0" xfId="0" applyNumberFormat="1" applyFont="1"/>
    <xf numFmtId="0" fontId="5" fillId="4" borderId="0" xfId="0" applyFont="1" applyFill="1" applyAlignment="1"/>
    <xf numFmtId="0" fontId="5" fillId="0" borderId="0" xfId="0" applyFont="1"/>
    <xf numFmtId="0" fontId="5" fillId="0" borderId="0" xfId="0" applyFont="1" applyFill="1" applyAlignment="1"/>
    <xf numFmtId="0" fontId="6" fillId="5" borderId="0" xfId="0" applyFont="1" applyFill="1" applyAlignment="1"/>
    <xf numFmtId="0" fontId="6" fillId="4" borderId="0" xfId="0" applyFont="1" applyFill="1" applyAlignment="1"/>
    <xf numFmtId="2" fontId="6" fillId="5" borderId="0" xfId="0" applyNumberFormat="1" applyFont="1" applyFill="1" applyAlignment="1"/>
    <xf numFmtId="2" fontId="5" fillId="0" borderId="0" xfId="0" applyNumberFormat="1" applyFont="1" applyAlignment="1"/>
    <xf numFmtId="164" fontId="6" fillId="5" borderId="0" xfId="0" applyNumberFormat="1" applyFont="1" applyFill="1" applyAlignment="1"/>
    <xf numFmtId="164" fontId="6" fillId="0" borderId="0" xfId="0" applyNumberFormat="1" applyFont="1" applyAlignment="1"/>
    <xf numFmtId="164" fontId="5" fillId="0" borderId="0" xfId="0" applyNumberFormat="1" applyFont="1" applyAlignment="1"/>
    <xf numFmtId="2" fontId="6" fillId="5" borderId="0" xfId="0" applyNumberFormat="1" applyFont="1" applyFill="1"/>
    <xf numFmtId="164" fontId="6" fillId="0" borderId="0" xfId="0" applyNumberFormat="1" applyFont="1" applyFill="1" applyAlignment="1"/>
    <xf numFmtId="2" fontId="5" fillId="0" borderId="0" xfId="0" applyNumberFormat="1" applyFont="1" applyFill="1" applyAlignment="1"/>
    <xf numFmtId="2" fontId="6" fillId="4" borderId="0" xfId="0" applyNumberFormat="1" applyFont="1" applyFill="1" applyAlignment="1"/>
    <xf numFmtId="164" fontId="6" fillId="4" borderId="0" xfId="0" applyNumberFormat="1" applyFont="1" applyFill="1" applyAlignment="1"/>
    <xf numFmtId="2" fontId="6" fillId="4" borderId="0" xfId="0" applyNumberFormat="1" applyFont="1" applyFill="1"/>
    <xf numFmtId="164" fontId="5" fillId="4" borderId="0" xfId="0" applyNumberFormat="1" applyFont="1" applyFill="1" applyAlignment="1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82"/>
  <sheetViews>
    <sheetView tabSelected="1" workbookViewId="0">
      <pane ySplit="2" topLeftCell="A3" activePane="bottomLeft" state="frozen"/>
      <selection pane="bottomLeft" activeCell="H3" sqref="H3:H182"/>
    </sheetView>
  </sheetViews>
  <sheetFormatPr baseColWidth="10" defaultColWidth="14.5" defaultRowHeight="15.75" customHeight="1"/>
  <cols>
    <col min="1" max="1" width="18.1640625" style="4" bestFit="1" customWidth="1"/>
    <col min="2" max="2" width="8.1640625" style="4" customWidth="1"/>
    <col min="3" max="3" width="13.83203125" style="4" customWidth="1"/>
    <col min="4" max="4" width="15.83203125" style="4" bestFit="1" customWidth="1"/>
    <col min="5" max="5" width="13" style="4" bestFit="1" customWidth="1"/>
    <col min="6" max="6" width="14.6640625" style="4" bestFit="1" customWidth="1"/>
    <col min="7" max="7" width="7.5" style="4" customWidth="1"/>
    <col min="8" max="11" width="14.5" style="4"/>
    <col min="12" max="12" width="7.6640625" style="4" customWidth="1"/>
    <col min="13" max="13" width="14.5" style="14"/>
    <col min="14" max="16384" width="14.5" style="4"/>
  </cols>
  <sheetData>
    <row r="1" spans="1:22" ht="15.75" customHeight="1">
      <c r="A1" s="1" t="s">
        <v>0</v>
      </c>
      <c r="B1" s="1"/>
      <c r="C1" s="1" t="s">
        <v>1</v>
      </c>
      <c r="D1" s="1"/>
      <c r="E1" s="1"/>
      <c r="F1" s="1"/>
      <c r="G1" s="1"/>
      <c r="H1" s="2" t="s">
        <v>5</v>
      </c>
      <c r="I1" s="1"/>
      <c r="J1" s="1"/>
      <c r="K1" s="1"/>
      <c r="L1" s="1"/>
      <c r="M1" s="3" t="s">
        <v>2</v>
      </c>
    </row>
    <row r="2" spans="1:22" ht="15.75" customHeight="1">
      <c r="A2" s="1"/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/>
      <c r="H2" s="1" t="s">
        <v>8</v>
      </c>
      <c r="I2" s="1" t="s">
        <v>9</v>
      </c>
      <c r="J2" s="1" t="s">
        <v>10</v>
      </c>
      <c r="K2" s="1" t="s">
        <v>11</v>
      </c>
      <c r="L2" s="1"/>
      <c r="M2" s="1" t="s">
        <v>8</v>
      </c>
      <c r="N2" s="1" t="s">
        <v>9</v>
      </c>
      <c r="O2" s="1" t="s">
        <v>10</v>
      </c>
      <c r="P2" s="1" t="s">
        <v>11</v>
      </c>
      <c r="S2" s="1" t="s">
        <v>8</v>
      </c>
      <c r="T2" s="1" t="s">
        <v>9</v>
      </c>
      <c r="U2" s="1" t="s">
        <v>10</v>
      </c>
      <c r="V2" s="1" t="s">
        <v>11</v>
      </c>
    </row>
    <row r="3" spans="1:22" ht="15.75" customHeight="1">
      <c r="A3" s="5" t="s">
        <v>12</v>
      </c>
      <c r="B3" s="5">
        <v>1</v>
      </c>
      <c r="C3" s="6">
        <v>0.85</v>
      </c>
      <c r="D3" s="6">
        <v>19.5</v>
      </c>
      <c r="E3" s="6">
        <v>0.39800000000000002</v>
      </c>
      <c r="F3" s="6">
        <v>0.22900000000000001</v>
      </c>
      <c r="G3" s="15"/>
      <c r="H3" s="22">
        <f>(I3/K3)/100</f>
        <v>1.02024</v>
      </c>
      <c r="I3" s="19">
        <f>(9.81*(J3)^2/8)*100</f>
        <v>21.220991999999999</v>
      </c>
      <c r="J3" s="15">
        <v>0.41599999999999998</v>
      </c>
      <c r="K3" s="15">
        <v>0.20799999999999999</v>
      </c>
      <c r="L3" s="15"/>
      <c r="M3" s="16">
        <f>H3-C3</f>
        <v>0.17024000000000006</v>
      </c>
      <c r="N3" s="28">
        <f>I3-D3</f>
        <v>1.720991999999999</v>
      </c>
      <c r="O3" s="12">
        <f>J3-E3</f>
        <v>1.799999999999996E-2</v>
      </c>
      <c r="P3" s="12">
        <f>K3-F3</f>
        <v>-2.1000000000000019E-2</v>
      </c>
      <c r="R3" s="4" t="s">
        <v>3</v>
      </c>
      <c r="S3" s="7">
        <f>SQRT(SUMSQ(M3:M182)/COUNT(H3:H182))</f>
        <v>0.13445137465125992</v>
      </c>
      <c r="T3" s="7">
        <f>SQRT(SUMSQ(N:N)/COUNT(I:I))</f>
        <v>2.1182500034342233</v>
      </c>
      <c r="U3" s="7">
        <f>SQRT(SUMSQ(O:O)/COUNT(J:J))</f>
        <v>2.5516008047237047E-2</v>
      </c>
      <c r="V3" s="7">
        <f>SQRT(SUMSQ(P:P)/COUNT(K:K))</f>
        <v>1.8649545719817303E-2</v>
      </c>
    </row>
    <row r="4" spans="1:22" ht="15.75" customHeight="1">
      <c r="B4" s="8">
        <v>2</v>
      </c>
      <c r="C4" s="9">
        <v>0.81</v>
      </c>
      <c r="D4" s="9">
        <v>18.7</v>
      </c>
      <c r="E4" s="9">
        <v>0.39100000000000001</v>
      </c>
      <c r="F4" s="9">
        <v>0.23</v>
      </c>
      <c r="G4" s="8"/>
      <c r="H4" s="18">
        <f t="shared" ref="H4:H52" si="0">(I4/K4)/100</f>
        <v>1.0153589268292682</v>
      </c>
      <c r="I4" s="20">
        <f t="shared" ref="I4:I52" si="1">(9.81*(J4)^2/8)*100</f>
        <v>20.814857999999997</v>
      </c>
      <c r="J4" s="8">
        <v>0.41199999999999998</v>
      </c>
      <c r="K4" s="8">
        <v>0.20499999999999999</v>
      </c>
      <c r="L4" s="8"/>
      <c r="M4" s="10">
        <f t="shared" ref="M4:M52" si="2">H4-C4</f>
        <v>0.20535892682926815</v>
      </c>
      <c r="N4" s="4">
        <f t="shared" ref="N4:N52" si="3">I4-D4</f>
        <v>2.1148579999999981</v>
      </c>
      <c r="O4" s="4">
        <f t="shared" ref="O4:O52" si="4">J4-E4</f>
        <v>2.0999999999999963E-2</v>
      </c>
      <c r="P4" s="4">
        <f t="shared" ref="P4:P52" si="5">K4-F4</f>
        <v>-2.5000000000000022E-2</v>
      </c>
      <c r="R4" s="4" t="s">
        <v>6</v>
      </c>
      <c r="S4" s="11">
        <f>PEARSON(C:C,H:H)</f>
        <v>0.92586945548532307</v>
      </c>
      <c r="T4" s="11">
        <f>PEARSON(D:D,I:I)</f>
        <v>0.95589675401752106</v>
      </c>
      <c r="U4" s="11">
        <f>PEARSON(E:E,J:J)</f>
        <v>0.94143389783508702</v>
      </c>
      <c r="V4" s="11">
        <f>PEARSON(K:K,F:F)</f>
        <v>0.69597269822185837</v>
      </c>
    </row>
    <row r="5" spans="1:22" ht="15.75" customHeight="1">
      <c r="B5" s="8">
        <v>3</v>
      </c>
      <c r="C5" s="9">
        <v>1.1000000000000001</v>
      </c>
      <c r="D5" s="9">
        <v>21.4</v>
      </c>
      <c r="E5" s="9">
        <v>0.41799999999999998</v>
      </c>
      <c r="F5" s="9">
        <v>0.19500000000000001</v>
      </c>
      <c r="G5" s="8"/>
      <c r="H5" s="18">
        <f t="shared" si="0"/>
        <v>1.065946791044776</v>
      </c>
      <c r="I5" s="20">
        <f t="shared" si="1"/>
        <v>21.425530500000001</v>
      </c>
      <c r="J5" s="8">
        <v>0.41799999999999998</v>
      </c>
      <c r="K5" s="8">
        <v>0.20100000000000001</v>
      </c>
      <c r="L5" s="8"/>
      <c r="M5" s="10">
        <f t="shared" si="2"/>
        <v>-3.4053208955224123E-2</v>
      </c>
      <c r="N5" s="4">
        <f t="shared" si="3"/>
        <v>2.5530500000002121E-2</v>
      </c>
      <c r="O5" s="4">
        <f t="shared" si="4"/>
        <v>0</v>
      </c>
      <c r="P5" s="4">
        <f t="shared" si="5"/>
        <v>6.0000000000000053E-3</v>
      </c>
      <c r="R5" s="4" t="s">
        <v>4</v>
      </c>
      <c r="S5" s="18">
        <f>S4*S4</f>
        <v>0.85723424860068864</v>
      </c>
      <c r="T5" s="18">
        <f t="shared" ref="T5:V5" si="6">T4*T4</f>
        <v>0.91373860434123311</v>
      </c>
      <c r="U5" s="18">
        <f t="shared" si="6"/>
        <v>0.8862977839929651</v>
      </c>
      <c r="V5" s="18">
        <f t="shared" si="6"/>
        <v>0.48437799667021392</v>
      </c>
    </row>
    <row r="6" spans="1:22" ht="15.75" customHeight="1">
      <c r="B6" s="8">
        <v>4</v>
      </c>
      <c r="C6" s="9">
        <v>1.01</v>
      </c>
      <c r="D6" s="9">
        <v>20.6</v>
      </c>
      <c r="E6" s="9">
        <v>0.41</v>
      </c>
      <c r="F6" s="9">
        <v>0.20499999999999999</v>
      </c>
      <c r="G6" s="8"/>
      <c r="H6" s="18">
        <f t="shared" si="0"/>
        <v>1.1476238665803109</v>
      </c>
      <c r="I6" s="20">
        <f t="shared" si="1"/>
        <v>22.149140625000001</v>
      </c>
      <c r="J6" s="8">
        <v>0.42499999999999999</v>
      </c>
      <c r="K6" s="8">
        <v>0.193</v>
      </c>
      <c r="L6" s="8"/>
      <c r="M6" s="10">
        <f t="shared" si="2"/>
        <v>0.13762386658031089</v>
      </c>
      <c r="N6" s="4">
        <f t="shared" si="3"/>
        <v>1.5491406249999997</v>
      </c>
      <c r="O6" s="4">
        <f t="shared" si="4"/>
        <v>1.5000000000000013E-2</v>
      </c>
      <c r="P6" s="4">
        <f t="shared" si="5"/>
        <v>-1.1999999999999983E-2</v>
      </c>
    </row>
    <row r="7" spans="1:22" ht="15.75" customHeight="1">
      <c r="B7" s="8">
        <v>5</v>
      </c>
      <c r="C7" s="9">
        <v>0.86</v>
      </c>
      <c r="D7" s="9">
        <v>19.5</v>
      </c>
      <c r="E7" s="9">
        <v>0.39800000000000002</v>
      </c>
      <c r="F7" s="9">
        <v>0.22700000000000001</v>
      </c>
      <c r="H7" s="18">
        <f t="shared" si="0"/>
        <v>1.0603455882352941</v>
      </c>
      <c r="I7" s="21">
        <f t="shared" si="1"/>
        <v>21.631049999999998</v>
      </c>
      <c r="J7" s="4">
        <v>0.42</v>
      </c>
      <c r="K7" s="4">
        <v>0.20399999999999999</v>
      </c>
      <c r="M7" s="10">
        <f t="shared" si="2"/>
        <v>0.20034558823529414</v>
      </c>
      <c r="N7" s="4">
        <f t="shared" si="3"/>
        <v>2.1310499999999983</v>
      </c>
      <c r="O7" s="4">
        <f t="shared" si="4"/>
        <v>2.1999999999999964E-2</v>
      </c>
      <c r="P7" s="4">
        <f t="shared" si="5"/>
        <v>-2.300000000000002E-2</v>
      </c>
    </row>
    <row r="8" spans="1:22" ht="15.75" customHeight="1">
      <c r="B8" s="8">
        <v>6</v>
      </c>
      <c r="C8" s="9">
        <v>0.78</v>
      </c>
      <c r="D8" s="9">
        <v>17.8</v>
      </c>
      <c r="E8" s="9">
        <v>0.38100000000000001</v>
      </c>
      <c r="F8" s="9">
        <v>0.22900000000000001</v>
      </c>
      <c r="H8" s="18">
        <f t="shared" si="0"/>
        <v>1.0668748477157359</v>
      </c>
      <c r="I8" s="21">
        <f t="shared" si="1"/>
        <v>21.0174345</v>
      </c>
      <c r="J8" s="4">
        <v>0.41399999999999998</v>
      </c>
      <c r="K8" s="4">
        <v>0.19700000000000001</v>
      </c>
      <c r="M8" s="10">
        <f t="shared" si="2"/>
        <v>0.2868748477157359</v>
      </c>
      <c r="N8" s="4">
        <f t="shared" si="3"/>
        <v>3.2174344999999995</v>
      </c>
      <c r="O8" s="4">
        <f t="shared" si="4"/>
        <v>3.2999999999999974E-2</v>
      </c>
      <c r="P8" s="4">
        <f t="shared" si="5"/>
        <v>-3.2000000000000001E-2</v>
      </c>
    </row>
    <row r="9" spans="1:22" ht="15.75" customHeight="1">
      <c r="B9" s="8">
        <v>7</v>
      </c>
      <c r="C9" s="9">
        <v>0.78</v>
      </c>
      <c r="D9" s="9">
        <v>18.3</v>
      </c>
      <c r="E9" s="9">
        <v>0.38700000000000001</v>
      </c>
      <c r="F9" s="9">
        <v>0.23400000000000001</v>
      </c>
      <c r="H9" s="18">
        <f t="shared" si="0"/>
        <v>1.0153409526699029</v>
      </c>
      <c r="I9" s="21">
        <f t="shared" si="1"/>
        <v>20.916023624999998</v>
      </c>
      <c r="J9" s="4">
        <v>0.41299999999999998</v>
      </c>
      <c r="K9" s="4">
        <v>0.20599999999999999</v>
      </c>
      <c r="M9" s="10">
        <f t="shared" si="2"/>
        <v>0.23534095266990285</v>
      </c>
      <c r="N9" s="4">
        <f t="shared" si="3"/>
        <v>2.6160236249999969</v>
      </c>
      <c r="O9" s="4">
        <f t="shared" si="4"/>
        <v>2.5999999999999968E-2</v>
      </c>
      <c r="P9" s="4">
        <f t="shared" si="5"/>
        <v>-2.8000000000000025E-2</v>
      </c>
    </row>
    <row r="10" spans="1:22" ht="15.75" customHeight="1">
      <c r="B10" s="8">
        <v>8</v>
      </c>
      <c r="C10" s="9">
        <v>0.83</v>
      </c>
      <c r="D10" s="9">
        <v>19.3</v>
      </c>
      <c r="E10" s="9">
        <v>0.39600000000000002</v>
      </c>
      <c r="F10" s="9">
        <v>0.23200000000000001</v>
      </c>
      <c r="H10" s="18">
        <f t="shared" si="0"/>
        <v>0.92364923076923067</v>
      </c>
      <c r="I10" s="21">
        <f t="shared" si="1"/>
        <v>20.412647999999997</v>
      </c>
      <c r="J10" s="4">
        <v>0.40799999999999997</v>
      </c>
      <c r="K10" s="4">
        <v>0.221</v>
      </c>
      <c r="M10" s="10">
        <f t="shared" si="2"/>
        <v>9.3649230769230707E-2</v>
      </c>
      <c r="N10" s="4">
        <f t="shared" si="3"/>
        <v>1.1126479999999965</v>
      </c>
      <c r="O10" s="4">
        <f t="shared" si="4"/>
        <v>1.1999999999999955E-2</v>
      </c>
      <c r="P10" s="4">
        <f t="shared" si="5"/>
        <v>-1.100000000000001E-2</v>
      </c>
    </row>
    <row r="11" spans="1:22" ht="15.75" customHeight="1">
      <c r="B11" s="8">
        <v>9</v>
      </c>
      <c r="C11" s="9">
        <v>0.66</v>
      </c>
      <c r="D11" s="9">
        <v>16.899999999999999</v>
      </c>
      <c r="E11" s="9">
        <v>0.371</v>
      </c>
      <c r="F11" s="9">
        <v>0.25600000000000001</v>
      </c>
      <c r="H11" s="18">
        <f t="shared" si="0"/>
        <v>0.9060164695945947</v>
      </c>
      <c r="I11" s="21">
        <f t="shared" si="1"/>
        <v>20.113565625000003</v>
      </c>
      <c r="J11" s="4">
        <v>0.40500000000000003</v>
      </c>
      <c r="K11" s="4">
        <v>0.222</v>
      </c>
      <c r="M11" s="10">
        <f t="shared" si="2"/>
        <v>0.24601646959459467</v>
      </c>
      <c r="N11" s="4">
        <f t="shared" si="3"/>
        <v>3.2135656250000046</v>
      </c>
      <c r="O11" s="4">
        <f t="shared" si="4"/>
        <v>3.400000000000003E-2</v>
      </c>
      <c r="P11" s="4">
        <f t="shared" si="5"/>
        <v>-3.4000000000000002E-2</v>
      </c>
    </row>
    <row r="12" spans="1:22" ht="15.75" customHeight="1">
      <c r="B12" s="8">
        <v>10</v>
      </c>
      <c r="C12" s="9">
        <v>0.63</v>
      </c>
      <c r="D12" s="9">
        <v>16.399999999999999</v>
      </c>
      <c r="E12" s="9">
        <v>0.36499999999999999</v>
      </c>
      <c r="F12" s="9">
        <v>0.25800000000000001</v>
      </c>
      <c r="H12" s="18">
        <f t="shared" si="0"/>
        <v>0.90974372727272756</v>
      </c>
      <c r="I12" s="21">
        <f t="shared" si="1"/>
        <v>20.014362000000006</v>
      </c>
      <c r="J12" s="4">
        <v>0.40400000000000003</v>
      </c>
      <c r="K12" s="4">
        <v>0.22</v>
      </c>
      <c r="M12" s="10">
        <f t="shared" si="2"/>
        <v>0.27974372727272756</v>
      </c>
      <c r="N12" s="4">
        <f t="shared" si="3"/>
        <v>3.614362000000007</v>
      </c>
      <c r="O12" s="4">
        <f t="shared" si="4"/>
        <v>3.9000000000000035E-2</v>
      </c>
      <c r="P12" s="4">
        <f t="shared" si="5"/>
        <v>-3.8000000000000006E-2</v>
      </c>
    </row>
    <row r="13" spans="1:22" ht="15.75" customHeight="1">
      <c r="A13" s="5" t="s">
        <v>13</v>
      </c>
      <c r="B13" s="5">
        <v>1</v>
      </c>
      <c r="C13" s="6">
        <v>0.75</v>
      </c>
      <c r="D13" s="6">
        <v>16.2</v>
      </c>
      <c r="E13" s="6">
        <v>0.36299999999999999</v>
      </c>
      <c r="F13" s="6">
        <v>0.217</v>
      </c>
      <c r="G13" s="12"/>
      <c r="H13" s="22">
        <f t="shared" si="0"/>
        <v>0.81583355769230781</v>
      </c>
      <c r="I13" s="19">
        <f t="shared" si="1"/>
        <v>16.969338</v>
      </c>
      <c r="J13" s="15">
        <v>0.372</v>
      </c>
      <c r="K13" s="15">
        <v>0.20799999999999999</v>
      </c>
      <c r="L13" s="15"/>
      <c r="M13" s="16">
        <f t="shared" si="2"/>
        <v>6.5833557692307809E-2</v>
      </c>
      <c r="N13" s="12">
        <f t="shared" si="3"/>
        <v>0.76933800000000119</v>
      </c>
      <c r="O13" s="12">
        <f t="shared" si="4"/>
        <v>9.000000000000008E-3</v>
      </c>
      <c r="P13" s="12">
        <f t="shared" si="5"/>
        <v>-9.000000000000008E-3</v>
      </c>
    </row>
    <row r="14" spans="1:22" ht="15.75" customHeight="1">
      <c r="B14" s="8">
        <v>2</v>
      </c>
      <c r="C14" s="9">
        <v>0.62</v>
      </c>
      <c r="D14" s="9">
        <v>14.3</v>
      </c>
      <c r="E14" s="9">
        <v>0.34200000000000003</v>
      </c>
      <c r="F14" s="9">
        <v>0.23200000000000001</v>
      </c>
      <c r="H14" s="18">
        <f t="shared" si="0"/>
        <v>0.67144544999999989</v>
      </c>
      <c r="I14" s="21">
        <f t="shared" si="1"/>
        <v>15.107522625</v>
      </c>
      <c r="J14" s="4">
        <v>0.35099999999999998</v>
      </c>
      <c r="K14" s="4">
        <v>0.22500000000000001</v>
      </c>
      <c r="M14" s="10">
        <f t="shared" si="2"/>
        <v>5.1445449999999893E-2</v>
      </c>
      <c r="N14" s="4">
        <f t="shared" si="3"/>
        <v>0.80752262499999894</v>
      </c>
      <c r="O14" s="4">
        <f t="shared" si="4"/>
        <v>8.9999999999999525E-3</v>
      </c>
      <c r="P14" s="4">
        <f t="shared" si="5"/>
        <v>-7.0000000000000062E-3</v>
      </c>
    </row>
    <row r="15" spans="1:22" ht="15.75" customHeight="1">
      <c r="B15" s="8">
        <v>3</v>
      </c>
      <c r="C15" s="9">
        <v>0.49</v>
      </c>
      <c r="D15" s="9">
        <v>12.4</v>
      </c>
      <c r="E15" s="9">
        <v>0.318</v>
      </c>
      <c r="F15" s="9">
        <v>0.252</v>
      </c>
      <c r="H15" s="18">
        <f t="shared" si="0"/>
        <v>0.58110100961538469</v>
      </c>
      <c r="I15" s="21">
        <f t="shared" si="1"/>
        <v>13.597763625000002</v>
      </c>
      <c r="J15" s="4">
        <v>0.33300000000000002</v>
      </c>
      <c r="K15" s="4">
        <v>0.23400000000000001</v>
      </c>
      <c r="M15" s="10">
        <f t="shared" si="2"/>
        <v>9.1101009615384698E-2</v>
      </c>
      <c r="N15" s="4">
        <f t="shared" si="3"/>
        <v>1.1977636250000021</v>
      </c>
      <c r="O15" s="4">
        <f t="shared" si="4"/>
        <v>1.5000000000000013E-2</v>
      </c>
      <c r="P15" s="4">
        <f t="shared" si="5"/>
        <v>-1.7999999999999988E-2</v>
      </c>
    </row>
    <row r="16" spans="1:22" ht="15.75" customHeight="1">
      <c r="B16" s="8">
        <v>4</v>
      </c>
      <c r="C16" s="9">
        <v>0.5</v>
      </c>
      <c r="D16" s="9">
        <v>12.6</v>
      </c>
      <c r="E16" s="9">
        <v>0.32</v>
      </c>
      <c r="F16" s="9">
        <v>0.25</v>
      </c>
      <c r="H16" s="18">
        <f t="shared" si="0"/>
        <v>0.65952251072961376</v>
      </c>
      <c r="I16" s="21">
        <f t="shared" si="1"/>
        <v>15.3668745</v>
      </c>
      <c r="J16" s="4">
        <v>0.35399999999999998</v>
      </c>
      <c r="K16" s="4">
        <v>0.23300000000000001</v>
      </c>
      <c r="M16" s="10">
        <f t="shared" si="2"/>
        <v>0.15952251072961376</v>
      </c>
      <c r="N16" s="4">
        <f t="shared" si="3"/>
        <v>2.7668745000000001</v>
      </c>
      <c r="O16" s="4">
        <f t="shared" si="4"/>
        <v>3.3999999999999975E-2</v>
      </c>
      <c r="P16" s="4">
        <f t="shared" si="5"/>
        <v>-1.6999999999999987E-2</v>
      </c>
    </row>
    <row r="17" spans="1:16" ht="15.75" customHeight="1">
      <c r="B17" s="8">
        <v>5</v>
      </c>
      <c r="C17" s="9">
        <v>0.51</v>
      </c>
      <c r="D17" s="9">
        <v>13.2</v>
      </c>
      <c r="E17" s="9">
        <v>0.32800000000000001</v>
      </c>
      <c r="F17" s="9">
        <v>0.26</v>
      </c>
      <c r="H17" s="18">
        <f t="shared" si="0"/>
        <v>0.65332538163716802</v>
      </c>
      <c r="I17" s="21">
        <f t="shared" si="1"/>
        <v>14.765153625</v>
      </c>
      <c r="J17" s="4">
        <v>0.34699999999999998</v>
      </c>
      <c r="K17" s="4">
        <v>0.22600000000000001</v>
      </c>
      <c r="M17" s="10">
        <f t="shared" si="2"/>
        <v>0.14332538163716801</v>
      </c>
      <c r="N17" s="4">
        <f t="shared" si="3"/>
        <v>1.5651536250000007</v>
      </c>
      <c r="O17" s="4">
        <f t="shared" si="4"/>
        <v>1.8999999999999961E-2</v>
      </c>
      <c r="P17" s="4">
        <f t="shared" si="5"/>
        <v>-3.4000000000000002E-2</v>
      </c>
    </row>
    <row r="18" spans="1:16" ht="15.75" customHeight="1">
      <c r="B18" s="8">
        <v>6</v>
      </c>
      <c r="C18" s="9">
        <v>0.39</v>
      </c>
      <c r="D18" s="9">
        <v>10.199999999999999</v>
      </c>
      <c r="E18" s="9">
        <v>0.28899999999999998</v>
      </c>
      <c r="F18" s="9">
        <v>0.26</v>
      </c>
      <c r="H18" s="18">
        <f t="shared" si="0"/>
        <v>0.5950728082191783</v>
      </c>
      <c r="I18" s="21">
        <f t="shared" si="1"/>
        <v>13.032094500000003</v>
      </c>
      <c r="J18" s="4">
        <v>0.32600000000000001</v>
      </c>
      <c r="K18" s="4">
        <v>0.219</v>
      </c>
      <c r="M18" s="10">
        <f t="shared" si="2"/>
        <v>0.20507280821917828</v>
      </c>
      <c r="N18" s="4">
        <f t="shared" si="3"/>
        <v>2.8320945000000037</v>
      </c>
      <c r="O18" s="4">
        <f t="shared" si="4"/>
        <v>3.7000000000000033E-2</v>
      </c>
      <c r="P18" s="4">
        <f t="shared" si="5"/>
        <v>-4.1000000000000009E-2</v>
      </c>
    </row>
    <row r="19" spans="1:16" ht="15.75" customHeight="1">
      <c r="B19" s="8">
        <v>7</v>
      </c>
      <c r="C19" s="9">
        <v>0.63</v>
      </c>
      <c r="D19" s="9">
        <v>14.5</v>
      </c>
      <c r="E19" s="9">
        <v>0.34399999999999997</v>
      </c>
      <c r="F19" s="9">
        <v>0.23</v>
      </c>
      <c r="H19" s="18">
        <f t="shared" si="0"/>
        <v>0.70475831838565017</v>
      </c>
      <c r="I19" s="21">
        <f t="shared" si="1"/>
        <v>15.716110499999999</v>
      </c>
      <c r="J19" s="4">
        <v>0.35799999999999998</v>
      </c>
      <c r="K19" s="4">
        <v>0.223</v>
      </c>
      <c r="M19" s="10">
        <f t="shared" si="2"/>
        <v>7.4758318385650169E-2</v>
      </c>
      <c r="N19" s="4">
        <f t="shared" si="3"/>
        <v>1.2161104999999992</v>
      </c>
      <c r="O19" s="4">
        <f t="shared" si="4"/>
        <v>1.4000000000000012E-2</v>
      </c>
      <c r="P19" s="4">
        <f t="shared" si="5"/>
        <v>-7.0000000000000062E-3</v>
      </c>
    </row>
    <row r="20" spans="1:16" ht="15.75" customHeight="1">
      <c r="B20" s="8">
        <v>8</v>
      </c>
      <c r="C20" s="9">
        <v>0.49</v>
      </c>
      <c r="D20" s="9">
        <v>12.3</v>
      </c>
      <c r="E20" s="9">
        <v>0.316</v>
      </c>
      <c r="F20" s="9">
        <v>0.248</v>
      </c>
      <c r="H20" s="18">
        <f t="shared" si="0"/>
        <v>0.73941701555023931</v>
      </c>
      <c r="I20" s="21">
        <f t="shared" si="1"/>
        <v>15.453815625000001</v>
      </c>
      <c r="J20" s="4">
        <v>0.35499999999999998</v>
      </c>
      <c r="K20" s="4">
        <v>0.20899999999999999</v>
      </c>
      <c r="M20" s="10">
        <f t="shared" si="2"/>
        <v>0.24941701555023932</v>
      </c>
      <c r="N20" s="4">
        <f t="shared" si="3"/>
        <v>3.153815625</v>
      </c>
      <c r="O20" s="4">
        <f t="shared" si="4"/>
        <v>3.8999999999999979E-2</v>
      </c>
      <c r="P20" s="4">
        <f t="shared" si="5"/>
        <v>-3.9000000000000007E-2</v>
      </c>
    </row>
    <row r="21" spans="1:16" ht="15.75" customHeight="1">
      <c r="B21" s="8">
        <v>9</v>
      </c>
      <c r="C21" s="9">
        <v>0.51</v>
      </c>
      <c r="D21" s="9">
        <v>12.3</v>
      </c>
      <c r="E21" s="9">
        <v>0.316</v>
      </c>
      <c r="F21" s="9">
        <v>0.24</v>
      </c>
      <c r="H21" s="18">
        <f t="shared" si="0"/>
        <v>0.72674131188118796</v>
      </c>
      <c r="I21" s="21">
        <f t="shared" si="1"/>
        <v>14.680174499999998</v>
      </c>
      <c r="J21" s="4">
        <v>0.34599999999999997</v>
      </c>
      <c r="K21" s="4">
        <v>0.20200000000000001</v>
      </c>
      <c r="M21" s="10">
        <f t="shared" si="2"/>
        <v>0.21674131188118795</v>
      </c>
      <c r="N21" s="4">
        <f t="shared" si="3"/>
        <v>2.3801744999999972</v>
      </c>
      <c r="O21" s="4">
        <f t="shared" si="4"/>
        <v>2.9999999999999971E-2</v>
      </c>
      <c r="P21" s="4">
        <f t="shared" si="5"/>
        <v>-3.7999999999999978E-2</v>
      </c>
    </row>
    <row r="22" spans="1:16" ht="15.75" customHeight="1">
      <c r="B22" s="8">
        <v>10</v>
      </c>
      <c r="C22" s="9">
        <v>0.51</v>
      </c>
      <c r="D22" s="9">
        <v>13.2</v>
      </c>
      <c r="E22" s="9">
        <v>0.32800000000000001</v>
      </c>
      <c r="F22" s="9">
        <v>0.26</v>
      </c>
      <c r="H22" s="18">
        <f t="shared" si="0"/>
        <v>0.71024944999999984</v>
      </c>
      <c r="I22" s="21">
        <f t="shared" si="1"/>
        <v>15.980612624999999</v>
      </c>
      <c r="J22" s="4">
        <v>0.36099999999999999</v>
      </c>
      <c r="K22" s="4">
        <v>0.22500000000000001</v>
      </c>
      <c r="M22" s="10">
        <f t="shared" si="2"/>
        <v>0.20024944999999983</v>
      </c>
      <c r="N22" s="4">
        <f t="shared" si="3"/>
        <v>2.7806126249999998</v>
      </c>
      <c r="O22" s="4">
        <f t="shared" si="4"/>
        <v>3.2999999999999974E-2</v>
      </c>
      <c r="P22" s="4">
        <f t="shared" si="5"/>
        <v>-3.5000000000000003E-2</v>
      </c>
    </row>
    <row r="23" spans="1:16" ht="15.75" customHeight="1">
      <c r="A23" s="5" t="s">
        <v>14</v>
      </c>
      <c r="B23" s="5">
        <v>1</v>
      </c>
      <c r="C23" s="6">
        <v>0.87</v>
      </c>
      <c r="D23" s="6">
        <v>18.5</v>
      </c>
      <c r="E23" s="6">
        <v>0.38900000000000001</v>
      </c>
      <c r="F23" s="6">
        <v>0.21299999999999999</v>
      </c>
      <c r="G23" s="12"/>
      <c r="H23" s="17">
        <f t="shared" si="0"/>
        <v>1.0687250261780104</v>
      </c>
      <c r="I23" s="19">
        <f t="shared" si="1"/>
        <v>20.412647999999997</v>
      </c>
      <c r="J23" s="15">
        <v>0.40799999999999997</v>
      </c>
      <c r="K23" s="15">
        <v>0.191</v>
      </c>
      <c r="L23" s="15"/>
      <c r="M23" s="16">
        <f t="shared" si="2"/>
        <v>0.19872502617801036</v>
      </c>
      <c r="N23" s="12">
        <f t="shared" si="3"/>
        <v>1.9126479999999972</v>
      </c>
      <c r="O23" s="12">
        <f t="shared" si="4"/>
        <v>1.8999999999999961E-2</v>
      </c>
      <c r="P23" s="12">
        <f t="shared" si="5"/>
        <v>-2.1999999999999992E-2</v>
      </c>
    </row>
    <row r="24" spans="1:16" ht="15.75" customHeight="1">
      <c r="B24" s="8">
        <v>2</v>
      </c>
      <c r="C24" s="9">
        <v>0.99</v>
      </c>
      <c r="D24" s="9">
        <v>20.399999999999999</v>
      </c>
      <c r="E24" s="9">
        <v>0.40799999999999997</v>
      </c>
      <c r="F24" s="9">
        <v>0.20699999999999999</v>
      </c>
      <c r="H24" s="18">
        <f t="shared" si="0"/>
        <v>1.1705808180628272</v>
      </c>
      <c r="I24" s="21">
        <f t="shared" si="1"/>
        <v>22.358093624999999</v>
      </c>
      <c r="J24" s="4">
        <v>0.42699999999999999</v>
      </c>
      <c r="K24" s="4">
        <v>0.191</v>
      </c>
      <c r="M24" s="10">
        <f t="shared" si="2"/>
        <v>0.18058081806282722</v>
      </c>
      <c r="N24" s="4">
        <f t="shared" si="3"/>
        <v>1.9580936250000001</v>
      </c>
      <c r="O24" s="4">
        <f t="shared" si="4"/>
        <v>1.9000000000000017E-2</v>
      </c>
      <c r="P24" s="4">
        <f t="shared" si="5"/>
        <v>-1.5999999999999986E-2</v>
      </c>
    </row>
    <row r="25" spans="1:16" ht="15.75" customHeight="1">
      <c r="B25" s="8">
        <v>3</v>
      </c>
      <c r="C25" s="9">
        <v>1.04</v>
      </c>
      <c r="D25" s="9">
        <v>19.8</v>
      </c>
      <c r="E25" s="9">
        <v>0.40200000000000002</v>
      </c>
      <c r="F25" s="9">
        <v>0.191</v>
      </c>
      <c r="H25" s="18">
        <f t="shared" si="0"/>
        <v>1.1904561853448277</v>
      </c>
      <c r="I25" s="21">
        <f t="shared" si="1"/>
        <v>20.713937625</v>
      </c>
      <c r="J25" s="4">
        <v>0.41099999999999998</v>
      </c>
      <c r="K25" s="4">
        <v>0.17399999999999999</v>
      </c>
      <c r="M25" s="10">
        <f t="shared" si="2"/>
        <v>0.15045618534482763</v>
      </c>
      <c r="N25" s="4">
        <f t="shared" si="3"/>
        <v>0.91393762499999909</v>
      </c>
      <c r="O25" s="4">
        <f t="shared" si="4"/>
        <v>8.9999999999999525E-3</v>
      </c>
      <c r="P25" s="4">
        <f t="shared" si="5"/>
        <v>-1.7000000000000015E-2</v>
      </c>
    </row>
    <row r="26" spans="1:16" ht="15.75" customHeight="1">
      <c r="B26" s="8">
        <v>4</v>
      </c>
      <c r="C26" s="9">
        <v>0.87</v>
      </c>
      <c r="D26" s="9">
        <v>18</v>
      </c>
      <c r="E26" s="9">
        <v>0.38300000000000001</v>
      </c>
      <c r="F26" s="9">
        <v>0.20699999999999999</v>
      </c>
      <c r="H26" s="18">
        <f t="shared" si="0"/>
        <v>1.1229452500000001</v>
      </c>
      <c r="I26" s="21">
        <f t="shared" si="1"/>
        <v>20.2130145</v>
      </c>
      <c r="J26" s="4">
        <v>0.40600000000000003</v>
      </c>
      <c r="K26" s="4">
        <v>0.18</v>
      </c>
      <c r="M26" s="10">
        <f t="shared" si="2"/>
        <v>0.25294525000000012</v>
      </c>
      <c r="N26" s="4">
        <f t="shared" si="3"/>
        <v>2.2130144999999999</v>
      </c>
      <c r="O26" s="4">
        <f t="shared" si="4"/>
        <v>2.300000000000002E-2</v>
      </c>
      <c r="P26" s="4">
        <f t="shared" si="5"/>
        <v>-2.6999999999999996E-2</v>
      </c>
    </row>
    <row r="27" spans="1:16" ht="15.75" customHeight="1">
      <c r="B27" s="8">
        <v>5</v>
      </c>
      <c r="C27" s="9">
        <v>0.99</v>
      </c>
      <c r="D27" s="9">
        <v>20.2</v>
      </c>
      <c r="E27" s="9">
        <v>0.40600000000000003</v>
      </c>
      <c r="F27" s="9">
        <v>0.20499999999999999</v>
      </c>
      <c r="H27" s="18">
        <f t="shared" si="0"/>
        <v>1.1487522840314137</v>
      </c>
      <c r="I27" s="21">
        <f t="shared" si="1"/>
        <v>21.941168625</v>
      </c>
      <c r="J27" s="4">
        <v>0.42299999999999999</v>
      </c>
      <c r="K27" s="4">
        <v>0.191</v>
      </c>
      <c r="M27" s="10">
        <f t="shared" si="2"/>
        <v>0.15875228403141373</v>
      </c>
      <c r="N27" s="4">
        <f t="shared" si="3"/>
        <v>1.7411686250000002</v>
      </c>
      <c r="O27" s="4">
        <f t="shared" si="4"/>
        <v>1.699999999999996E-2</v>
      </c>
      <c r="P27" s="4">
        <f t="shared" si="5"/>
        <v>-1.3999999999999985E-2</v>
      </c>
    </row>
    <row r="28" spans="1:16" ht="15.75" customHeight="1">
      <c r="B28" s="8">
        <v>6</v>
      </c>
      <c r="C28" s="9">
        <v>1.1200000000000001</v>
      </c>
      <c r="D28" s="9">
        <v>20.8</v>
      </c>
      <c r="E28" s="9">
        <v>0.41199999999999998</v>
      </c>
      <c r="F28" s="9">
        <v>0.186</v>
      </c>
      <c r="H28" s="18">
        <f t="shared" si="0"/>
        <v>1.2284666826923076</v>
      </c>
      <c r="I28" s="21">
        <f t="shared" si="1"/>
        <v>22.358093624999999</v>
      </c>
      <c r="J28" s="4">
        <v>0.42699999999999999</v>
      </c>
      <c r="K28" s="4">
        <v>0.182</v>
      </c>
      <c r="M28" s="10">
        <f t="shared" si="2"/>
        <v>0.10846668269230753</v>
      </c>
      <c r="N28" s="4">
        <f t="shared" si="3"/>
        <v>1.5580936249999979</v>
      </c>
      <c r="O28" s="4">
        <f t="shared" si="4"/>
        <v>1.5000000000000013E-2</v>
      </c>
      <c r="P28" s="4">
        <f t="shared" si="5"/>
        <v>-4.0000000000000036E-3</v>
      </c>
    </row>
    <row r="29" spans="1:16" ht="15.75" customHeight="1">
      <c r="B29" s="8">
        <v>7</v>
      </c>
      <c r="C29" s="9">
        <v>1.1399999999999999</v>
      </c>
      <c r="D29" s="9">
        <v>21</v>
      </c>
      <c r="E29" s="9">
        <v>0.41399999999999998</v>
      </c>
      <c r="F29" s="9">
        <v>0.184</v>
      </c>
      <c r="H29" s="18">
        <f t="shared" si="0"/>
        <v>1.1732828125000001</v>
      </c>
      <c r="I29" s="21">
        <f t="shared" si="1"/>
        <v>21.119090625000002</v>
      </c>
      <c r="J29" s="4">
        <v>0.41499999999999998</v>
      </c>
      <c r="K29" s="4">
        <v>0.18</v>
      </c>
      <c r="M29" s="10">
        <f t="shared" si="2"/>
        <v>3.3282812500000203E-2</v>
      </c>
      <c r="N29" s="4">
        <f t="shared" si="3"/>
        <v>0.11909062500000189</v>
      </c>
      <c r="O29" s="4">
        <f t="shared" si="4"/>
        <v>1.0000000000000009E-3</v>
      </c>
      <c r="P29" s="4">
        <f t="shared" si="5"/>
        <v>-4.0000000000000036E-3</v>
      </c>
    </row>
    <row r="30" spans="1:16" ht="15.75" customHeight="1">
      <c r="B30" s="8">
        <v>8</v>
      </c>
      <c r="C30" s="9">
        <v>1.07</v>
      </c>
      <c r="D30" s="9">
        <v>21</v>
      </c>
      <c r="E30" s="9">
        <v>0.41399999999999998</v>
      </c>
      <c r="F30" s="9">
        <v>0.19700000000000001</v>
      </c>
      <c r="H30" s="18">
        <f t="shared" si="0"/>
        <v>1.1379150589005234</v>
      </c>
      <c r="I30" s="21">
        <f t="shared" si="1"/>
        <v>21.734177624999997</v>
      </c>
      <c r="J30" s="4">
        <v>0.42099999999999999</v>
      </c>
      <c r="K30" s="4">
        <v>0.191</v>
      </c>
      <c r="M30" s="10">
        <f t="shared" si="2"/>
        <v>6.7915058900523295E-2</v>
      </c>
      <c r="N30" s="4">
        <f t="shared" si="3"/>
        <v>0.73417762499999739</v>
      </c>
      <c r="O30" s="4">
        <f t="shared" si="4"/>
        <v>7.0000000000000062E-3</v>
      </c>
      <c r="P30" s="4">
        <f t="shared" si="5"/>
        <v>-6.0000000000000053E-3</v>
      </c>
    </row>
    <row r="31" spans="1:16" ht="15.75" customHeight="1">
      <c r="B31" s="8">
        <v>9</v>
      </c>
      <c r="C31" s="9">
        <v>0.98</v>
      </c>
      <c r="D31" s="9">
        <v>19.8</v>
      </c>
      <c r="E31" s="9">
        <v>0.40200000000000002</v>
      </c>
      <c r="F31" s="9">
        <v>0.20300000000000001</v>
      </c>
      <c r="H31" s="18">
        <f t="shared" si="0"/>
        <v>1.0677287435567009</v>
      </c>
      <c r="I31" s="21">
        <f t="shared" si="1"/>
        <v>20.713937625</v>
      </c>
      <c r="J31" s="4">
        <v>0.41099999999999998</v>
      </c>
      <c r="K31" s="4">
        <v>0.19400000000000001</v>
      </c>
      <c r="M31" s="10">
        <f t="shared" si="2"/>
        <v>8.7728743556700906E-2</v>
      </c>
      <c r="N31" s="4">
        <f t="shared" si="3"/>
        <v>0.91393762499999909</v>
      </c>
      <c r="O31" s="4">
        <f t="shared" si="4"/>
        <v>8.9999999999999525E-3</v>
      </c>
      <c r="P31" s="4">
        <f t="shared" si="5"/>
        <v>-9.000000000000008E-3</v>
      </c>
    </row>
    <row r="32" spans="1:16" ht="15.75" customHeight="1">
      <c r="B32" s="8">
        <v>10</v>
      </c>
      <c r="C32" s="9">
        <v>1.05</v>
      </c>
      <c r="D32" s="9">
        <v>20.399999999999999</v>
      </c>
      <c r="E32" s="9">
        <v>0.40799999999999997</v>
      </c>
      <c r="F32" s="9">
        <v>0.19500000000000001</v>
      </c>
      <c r="H32" s="18">
        <f t="shared" si="0"/>
        <v>1.07885091796875</v>
      </c>
      <c r="I32" s="21">
        <f t="shared" si="1"/>
        <v>20.713937625</v>
      </c>
      <c r="J32" s="4">
        <v>0.41099999999999998</v>
      </c>
      <c r="K32" s="4">
        <v>0.192</v>
      </c>
      <c r="M32" s="10">
        <f t="shared" si="2"/>
        <v>2.8850917968749945E-2</v>
      </c>
      <c r="N32" s="4">
        <f t="shared" si="3"/>
        <v>0.31393762500000122</v>
      </c>
      <c r="O32" s="4">
        <f t="shared" si="4"/>
        <v>3.0000000000000027E-3</v>
      </c>
      <c r="P32" s="4">
        <f t="shared" si="5"/>
        <v>-3.0000000000000027E-3</v>
      </c>
    </row>
    <row r="33" spans="1:16" ht="15.75" customHeight="1">
      <c r="A33" s="5" t="s">
        <v>15</v>
      </c>
      <c r="B33" s="5">
        <v>1</v>
      </c>
      <c r="C33" s="6">
        <v>0.66</v>
      </c>
      <c r="D33" s="6">
        <v>16</v>
      </c>
      <c r="E33" s="6">
        <v>0.36099999999999999</v>
      </c>
      <c r="F33" s="6">
        <v>0.24399999999999999</v>
      </c>
      <c r="G33" s="12"/>
      <c r="H33" s="17">
        <f t="shared" si="0"/>
        <v>0.92962012500000013</v>
      </c>
      <c r="I33" s="19">
        <f t="shared" si="1"/>
        <v>19.522022625000002</v>
      </c>
      <c r="J33" s="15">
        <v>0.39900000000000002</v>
      </c>
      <c r="K33" s="15">
        <v>0.21</v>
      </c>
      <c r="L33" s="15"/>
      <c r="M33" s="16">
        <f t="shared" si="2"/>
        <v>0.2696201250000001</v>
      </c>
      <c r="N33" s="12">
        <f t="shared" si="3"/>
        <v>3.5220226250000017</v>
      </c>
      <c r="O33" s="12">
        <f t="shared" si="4"/>
        <v>3.8000000000000034E-2</v>
      </c>
      <c r="P33" s="12">
        <f t="shared" si="5"/>
        <v>-3.4000000000000002E-2</v>
      </c>
    </row>
    <row r="34" spans="1:16" ht="15.75" customHeight="1">
      <c r="B34" s="8">
        <v>2</v>
      </c>
      <c r="C34" s="9">
        <v>0.9</v>
      </c>
      <c r="D34" s="9">
        <v>18.3</v>
      </c>
      <c r="E34" s="9">
        <v>0.38700000000000001</v>
      </c>
      <c r="F34" s="9">
        <v>0.20300000000000001</v>
      </c>
      <c r="H34" s="18">
        <f t="shared" si="0"/>
        <v>1.1277706077348066</v>
      </c>
      <c r="I34" s="21">
        <f t="shared" si="1"/>
        <v>20.412647999999997</v>
      </c>
      <c r="J34" s="4">
        <v>0.40799999999999997</v>
      </c>
      <c r="K34" s="4">
        <v>0.18099999999999999</v>
      </c>
      <c r="M34" s="10">
        <f t="shared" si="2"/>
        <v>0.22777060773480662</v>
      </c>
      <c r="N34" s="4">
        <f t="shared" si="3"/>
        <v>2.1126479999999965</v>
      </c>
      <c r="O34" s="4">
        <f t="shared" si="4"/>
        <v>2.0999999999999963E-2</v>
      </c>
      <c r="P34" s="4">
        <f t="shared" si="5"/>
        <v>-2.200000000000002E-2</v>
      </c>
    </row>
    <row r="35" spans="1:16" ht="15.75" customHeight="1">
      <c r="B35" s="8">
        <v>3</v>
      </c>
      <c r="C35" s="9">
        <v>0.77</v>
      </c>
      <c r="D35" s="9">
        <v>16.7</v>
      </c>
      <c r="E35" s="9">
        <v>0.36899999999999999</v>
      </c>
      <c r="F35" s="9">
        <v>0.217</v>
      </c>
      <c r="H35" s="18">
        <f t="shared" si="0"/>
        <v>1.0174371428571429</v>
      </c>
      <c r="I35" s="21">
        <f t="shared" si="1"/>
        <v>19.229562000000001</v>
      </c>
      <c r="J35" s="4">
        <v>0.39600000000000002</v>
      </c>
      <c r="K35" s="4">
        <v>0.189</v>
      </c>
      <c r="M35" s="10">
        <f t="shared" si="2"/>
        <v>0.24743714285714291</v>
      </c>
      <c r="N35" s="4">
        <f t="shared" si="3"/>
        <v>2.5295620000000021</v>
      </c>
      <c r="O35" s="4">
        <f t="shared" si="4"/>
        <v>2.7000000000000024E-2</v>
      </c>
      <c r="P35" s="4">
        <f t="shared" si="5"/>
        <v>-2.7999999999999997E-2</v>
      </c>
    </row>
    <row r="36" spans="1:16" ht="15.75" customHeight="1">
      <c r="B36" s="8">
        <v>4</v>
      </c>
      <c r="C36" s="9">
        <v>1.1000000000000001</v>
      </c>
      <c r="D36" s="9">
        <v>20.399999999999999</v>
      </c>
      <c r="E36" s="9">
        <v>0.40799999999999997</v>
      </c>
      <c r="F36" s="9">
        <v>0.186</v>
      </c>
      <c r="H36" s="18">
        <f t="shared" si="0"/>
        <v>1.1555814157458562</v>
      </c>
      <c r="I36" s="21">
        <f t="shared" si="1"/>
        <v>20.916023624999998</v>
      </c>
      <c r="J36" s="4">
        <v>0.41299999999999998</v>
      </c>
      <c r="K36" s="4">
        <v>0.18099999999999999</v>
      </c>
      <c r="M36" s="10">
        <f t="shared" si="2"/>
        <v>5.5581415745856066E-2</v>
      </c>
      <c r="N36" s="4">
        <f t="shared" si="3"/>
        <v>0.51602362499999899</v>
      </c>
      <c r="O36" s="4">
        <f t="shared" si="4"/>
        <v>5.0000000000000044E-3</v>
      </c>
      <c r="P36" s="4">
        <f t="shared" si="5"/>
        <v>-5.0000000000000044E-3</v>
      </c>
    </row>
    <row r="37" spans="1:16" ht="15.75" customHeight="1">
      <c r="B37" s="8">
        <v>5</v>
      </c>
      <c r="C37" s="9">
        <v>1.1499999999999999</v>
      </c>
      <c r="D37" s="9">
        <v>21.4</v>
      </c>
      <c r="E37" s="9">
        <v>0.41799999999999998</v>
      </c>
      <c r="F37" s="9">
        <v>0.186</v>
      </c>
      <c r="H37" s="18">
        <f t="shared" si="0"/>
        <v>1.1692459459459459</v>
      </c>
      <c r="I37" s="21">
        <f t="shared" si="1"/>
        <v>21.631049999999998</v>
      </c>
      <c r="J37" s="4">
        <v>0.42</v>
      </c>
      <c r="K37" s="4">
        <v>0.185</v>
      </c>
      <c r="M37" s="10">
        <f t="shared" si="2"/>
        <v>1.9245945945945975E-2</v>
      </c>
      <c r="N37" s="4">
        <f t="shared" si="3"/>
        <v>0.23104999999999976</v>
      </c>
      <c r="O37" s="4">
        <f t="shared" si="4"/>
        <v>2.0000000000000018E-3</v>
      </c>
      <c r="P37" s="4">
        <f t="shared" si="5"/>
        <v>-1.0000000000000009E-3</v>
      </c>
    </row>
    <row r="38" spans="1:16" ht="15.75" customHeight="1">
      <c r="B38" s="8">
        <v>6</v>
      </c>
      <c r="C38" s="9">
        <v>0.83</v>
      </c>
      <c r="D38" s="9">
        <v>17.8</v>
      </c>
      <c r="E38" s="9">
        <v>0.38100000000000001</v>
      </c>
      <c r="F38" s="9">
        <v>0.215</v>
      </c>
      <c r="H38" s="18">
        <f t="shared" si="0"/>
        <v>1.1459683030726255</v>
      </c>
      <c r="I38" s="21">
        <f t="shared" si="1"/>
        <v>20.512832624999998</v>
      </c>
      <c r="J38" s="4">
        <v>0.40899999999999997</v>
      </c>
      <c r="K38" s="4">
        <v>0.17899999999999999</v>
      </c>
      <c r="M38" s="10">
        <f t="shared" si="2"/>
        <v>0.31596830307262558</v>
      </c>
      <c r="N38" s="4">
        <f t="shared" si="3"/>
        <v>2.7128326249999972</v>
      </c>
      <c r="O38" s="4">
        <f t="shared" si="4"/>
        <v>2.7999999999999969E-2</v>
      </c>
      <c r="P38" s="4">
        <f t="shared" si="5"/>
        <v>-3.6000000000000004E-2</v>
      </c>
    </row>
    <row r="39" spans="1:16" ht="15.75" customHeight="1">
      <c r="B39" s="8">
        <v>7</v>
      </c>
      <c r="C39" s="9">
        <v>0.94</v>
      </c>
      <c r="D39" s="9">
        <v>18.7</v>
      </c>
      <c r="E39" s="9">
        <v>0.39100000000000001</v>
      </c>
      <c r="F39" s="9">
        <v>0.19900000000000001</v>
      </c>
      <c r="H39" s="18">
        <f t="shared" si="0"/>
        <v>1.0969429211229944</v>
      </c>
      <c r="I39" s="21">
        <f t="shared" si="1"/>
        <v>20.512832624999998</v>
      </c>
      <c r="J39" s="4">
        <v>0.40899999999999997</v>
      </c>
      <c r="K39" s="4">
        <v>0.187</v>
      </c>
      <c r="M39" s="10">
        <f t="shared" si="2"/>
        <v>0.15694292112299446</v>
      </c>
      <c r="N39" s="4">
        <f t="shared" si="3"/>
        <v>1.8128326249999986</v>
      </c>
      <c r="O39" s="4">
        <f t="shared" si="4"/>
        <v>1.799999999999996E-2</v>
      </c>
      <c r="P39" s="4">
        <f t="shared" si="5"/>
        <v>-1.2000000000000011E-2</v>
      </c>
    </row>
    <row r="40" spans="1:16" ht="15.75" customHeight="1">
      <c r="B40" s="8">
        <v>8</v>
      </c>
      <c r="C40" s="9">
        <v>0.96</v>
      </c>
      <c r="D40" s="9">
        <v>19.5</v>
      </c>
      <c r="E40" s="9">
        <v>0.39800000000000002</v>
      </c>
      <c r="F40" s="9">
        <v>0.20300000000000001</v>
      </c>
      <c r="H40" s="18">
        <f t="shared" si="0"/>
        <v>1.1415724662162163</v>
      </c>
      <c r="I40" s="21">
        <f t="shared" si="1"/>
        <v>21.119090625000002</v>
      </c>
      <c r="J40" s="4">
        <v>0.41499999999999998</v>
      </c>
      <c r="K40" s="4">
        <v>0.185</v>
      </c>
      <c r="M40" s="10">
        <f t="shared" si="2"/>
        <v>0.18157246621621637</v>
      </c>
      <c r="N40" s="4">
        <f t="shared" si="3"/>
        <v>1.6190906250000019</v>
      </c>
      <c r="O40" s="4">
        <f t="shared" si="4"/>
        <v>1.699999999999996E-2</v>
      </c>
      <c r="P40" s="4">
        <f t="shared" si="5"/>
        <v>-1.8000000000000016E-2</v>
      </c>
    </row>
    <row r="41" spans="1:16" ht="15.75" customHeight="1">
      <c r="B41" s="8">
        <v>9</v>
      </c>
      <c r="C41" s="9">
        <v>0.85</v>
      </c>
      <c r="D41" s="9">
        <v>18.3</v>
      </c>
      <c r="E41" s="9">
        <v>0.38700000000000001</v>
      </c>
      <c r="F41" s="9">
        <v>0.215</v>
      </c>
      <c r="H41" s="18">
        <f t="shared" si="0"/>
        <v>1.0950797709424083</v>
      </c>
      <c r="I41" s="21">
        <f t="shared" si="1"/>
        <v>20.916023624999998</v>
      </c>
      <c r="J41" s="4">
        <v>0.41299999999999998</v>
      </c>
      <c r="K41" s="4">
        <v>0.191</v>
      </c>
      <c r="M41" s="10">
        <f t="shared" si="2"/>
        <v>0.24507977094240829</v>
      </c>
      <c r="N41" s="4">
        <f t="shared" si="3"/>
        <v>2.6160236249999969</v>
      </c>
      <c r="O41" s="4">
        <f t="shared" si="4"/>
        <v>2.5999999999999968E-2</v>
      </c>
      <c r="P41" s="4">
        <f t="shared" si="5"/>
        <v>-2.3999999999999994E-2</v>
      </c>
    </row>
    <row r="42" spans="1:16" ht="15.75" customHeight="1">
      <c r="B42" s="8">
        <v>10</v>
      </c>
      <c r="C42" s="9">
        <v>0.82</v>
      </c>
      <c r="D42" s="9">
        <v>18</v>
      </c>
      <c r="E42" s="9">
        <v>0.38300000000000001</v>
      </c>
      <c r="F42" s="9">
        <v>0.219</v>
      </c>
      <c r="H42" s="18">
        <f t="shared" si="0"/>
        <v>1.1415724662162163</v>
      </c>
      <c r="I42" s="21">
        <f t="shared" si="1"/>
        <v>21.119090625000002</v>
      </c>
      <c r="J42" s="4">
        <v>0.41499999999999998</v>
      </c>
      <c r="K42" s="4">
        <v>0.185</v>
      </c>
      <c r="M42" s="10">
        <f t="shared" si="2"/>
        <v>0.32157246621621638</v>
      </c>
      <c r="N42" s="4">
        <f t="shared" si="3"/>
        <v>3.1190906250000019</v>
      </c>
      <c r="O42" s="4">
        <f t="shared" si="4"/>
        <v>3.1999999999999973E-2</v>
      </c>
      <c r="P42" s="4">
        <f t="shared" si="5"/>
        <v>-3.4000000000000002E-2</v>
      </c>
    </row>
    <row r="43" spans="1:16" ht="15.75" customHeight="1">
      <c r="A43" s="5" t="s">
        <v>16</v>
      </c>
      <c r="B43" s="5">
        <v>1</v>
      </c>
      <c r="C43" s="6">
        <v>0.68</v>
      </c>
      <c r="D43" s="6">
        <v>16</v>
      </c>
      <c r="E43" s="6">
        <v>0.36099999999999999</v>
      </c>
      <c r="F43" s="6">
        <v>0.23400000000000001</v>
      </c>
      <c r="G43" s="12"/>
      <c r="H43" s="22">
        <f t="shared" si="0"/>
        <v>0.78027785633484159</v>
      </c>
      <c r="I43" s="19">
        <f t="shared" si="1"/>
        <v>17.244140625</v>
      </c>
      <c r="J43" s="15">
        <v>0.375</v>
      </c>
      <c r="K43" s="15">
        <v>0.221</v>
      </c>
      <c r="L43" s="15"/>
      <c r="M43" s="16">
        <f t="shared" si="2"/>
        <v>0.10027785633484154</v>
      </c>
      <c r="N43" s="12">
        <f t="shared" si="3"/>
        <v>1.244140625</v>
      </c>
      <c r="O43" s="12">
        <f t="shared" si="4"/>
        <v>1.4000000000000012E-2</v>
      </c>
      <c r="P43" s="12">
        <f t="shared" si="5"/>
        <v>-1.3000000000000012E-2</v>
      </c>
    </row>
    <row r="44" spans="1:16" ht="15.75" customHeight="1">
      <c r="B44" s="8">
        <v>2</v>
      </c>
      <c r="C44" s="9">
        <v>0.35</v>
      </c>
      <c r="D44" s="9">
        <v>8.1</v>
      </c>
      <c r="E44" s="9">
        <v>0.25800000000000001</v>
      </c>
      <c r="F44" s="9">
        <v>0.23</v>
      </c>
      <c r="G44" s="13"/>
      <c r="H44" s="18">
        <f t="shared" si="0"/>
        <v>0.31577763829787237</v>
      </c>
      <c r="I44" s="20">
        <f t="shared" si="1"/>
        <v>7.4207745000000003</v>
      </c>
      <c r="J44" s="8">
        <v>0.246</v>
      </c>
      <c r="K44" s="8">
        <v>0.23499999999999999</v>
      </c>
      <c r="L44" s="8"/>
      <c r="M44" s="10">
        <f t="shared" si="2"/>
        <v>-3.4222361702127613E-2</v>
      </c>
      <c r="N44" s="4">
        <f t="shared" si="3"/>
        <v>-0.67922549999999937</v>
      </c>
      <c r="O44" s="4">
        <f t="shared" si="4"/>
        <v>-1.2000000000000011E-2</v>
      </c>
      <c r="P44" s="4">
        <f t="shared" si="5"/>
        <v>4.9999999999999767E-3</v>
      </c>
    </row>
    <row r="45" spans="1:16" ht="15.75" customHeight="1">
      <c r="B45" s="8">
        <v>3</v>
      </c>
      <c r="C45" s="9">
        <v>0.5</v>
      </c>
      <c r="D45" s="9">
        <v>11.7</v>
      </c>
      <c r="E45" s="9">
        <v>0.309</v>
      </c>
      <c r="F45" s="9">
        <v>0.23400000000000001</v>
      </c>
      <c r="G45" s="13"/>
      <c r="H45" s="18">
        <f t="shared" si="0"/>
        <v>0.67336669014084516</v>
      </c>
      <c r="I45" s="20">
        <f t="shared" si="1"/>
        <v>14.342710500000003</v>
      </c>
      <c r="J45" s="8">
        <v>0.34200000000000003</v>
      </c>
      <c r="K45" s="8">
        <v>0.21299999999999999</v>
      </c>
      <c r="L45" s="8"/>
      <c r="M45" s="10">
        <f t="shared" si="2"/>
        <v>0.17336669014084516</v>
      </c>
      <c r="N45" s="4">
        <f t="shared" si="3"/>
        <v>2.6427105000000033</v>
      </c>
      <c r="O45" s="4">
        <f t="shared" si="4"/>
        <v>3.3000000000000029E-2</v>
      </c>
      <c r="P45" s="4">
        <f t="shared" si="5"/>
        <v>-2.1000000000000019E-2</v>
      </c>
    </row>
    <row r="46" spans="1:16" ht="15.75" customHeight="1">
      <c r="B46" s="8">
        <v>4</v>
      </c>
      <c r="C46" s="9">
        <v>0.78</v>
      </c>
      <c r="D46" s="9">
        <v>16.5</v>
      </c>
      <c r="E46" s="9">
        <v>0.36699999999999999</v>
      </c>
      <c r="F46" s="9">
        <v>0.21099999999999999</v>
      </c>
      <c r="G46" s="13"/>
      <c r="H46" s="18">
        <f t="shared" si="0"/>
        <v>0.84912349009900978</v>
      </c>
      <c r="I46" s="20">
        <f t="shared" si="1"/>
        <v>17.1522945</v>
      </c>
      <c r="J46" s="8">
        <v>0.374</v>
      </c>
      <c r="K46" s="8">
        <v>0.20200000000000001</v>
      </c>
      <c r="L46" s="8"/>
      <c r="M46" s="10">
        <f t="shared" si="2"/>
        <v>6.9123490099009754E-2</v>
      </c>
      <c r="N46" s="4">
        <f t="shared" si="3"/>
        <v>0.6522945</v>
      </c>
      <c r="O46" s="4">
        <f t="shared" si="4"/>
        <v>7.0000000000000062E-3</v>
      </c>
      <c r="P46" s="4">
        <f t="shared" si="5"/>
        <v>-8.9999999999999802E-3</v>
      </c>
    </row>
    <row r="47" spans="1:16" ht="15.75" customHeight="1">
      <c r="B47" s="8">
        <v>5</v>
      </c>
      <c r="C47" s="9">
        <v>0.64</v>
      </c>
      <c r="D47" s="9">
        <v>14.8</v>
      </c>
      <c r="E47" s="9">
        <v>0.34799999999999998</v>
      </c>
      <c r="F47" s="9">
        <v>0.23</v>
      </c>
      <c r="G47" s="13"/>
      <c r="H47" s="18">
        <f t="shared" si="0"/>
        <v>0.77059979363207531</v>
      </c>
      <c r="I47" s="21">
        <f t="shared" si="1"/>
        <v>16.336715624999997</v>
      </c>
      <c r="J47" s="4">
        <v>0.36499999999999999</v>
      </c>
      <c r="K47" s="4">
        <v>0.21199999999999999</v>
      </c>
      <c r="M47" s="10">
        <f t="shared" si="2"/>
        <v>0.1305997936320753</v>
      </c>
      <c r="N47" s="4">
        <f t="shared" si="3"/>
        <v>1.5367156249999958</v>
      </c>
      <c r="O47" s="4">
        <f t="shared" si="4"/>
        <v>1.7000000000000015E-2</v>
      </c>
      <c r="P47" s="4">
        <f t="shared" si="5"/>
        <v>-1.8000000000000016E-2</v>
      </c>
    </row>
    <row r="48" spans="1:16" ht="15.75" customHeight="1">
      <c r="B48" s="8">
        <v>6</v>
      </c>
      <c r="C48" s="9">
        <v>0.63</v>
      </c>
      <c r="D48" s="9">
        <v>13.5</v>
      </c>
      <c r="E48" s="9">
        <v>0.33200000000000002</v>
      </c>
      <c r="F48" s="9">
        <v>0.215</v>
      </c>
      <c r="G48" s="13"/>
      <c r="H48" s="18">
        <f t="shared" si="0"/>
        <v>0.61256250000000012</v>
      </c>
      <c r="I48" s="21">
        <f t="shared" si="1"/>
        <v>13.353862500000002</v>
      </c>
      <c r="J48" s="4">
        <v>0.33</v>
      </c>
      <c r="K48" s="4">
        <v>0.218</v>
      </c>
      <c r="M48" s="10">
        <f t="shared" si="2"/>
        <v>-1.7437499999999884E-2</v>
      </c>
      <c r="N48" s="4">
        <f t="shared" si="3"/>
        <v>-0.14613749999999825</v>
      </c>
      <c r="O48" s="4">
        <f t="shared" si="4"/>
        <v>-2.0000000000000018E-3</v>
      </c>
      <c r="P48" s="4">
        <f t="shared" si="5"/>
        <v>3.0000000000000027E-3</v>
      </c>
    </row>
    <row r="49" spans="1:16" ht="15.75" customHeight="1">
      <c r="B49" s="8">
        <v>7</v>
      </c>
      <c r="C49" s="9">
        <v>0.87</v>
      </c>
      <c r="D49" s="9">
        <v>17.399999999999999</v>
      </c>
      <c r="E49" s="9">
        <v>0.377</v>
      </c>
      <c r="F49" s="9">
        <v>0.20100000000000001</v>
      </c>
      <c r="G49" s="13"/>
      <c r="H49" s="18">
        <f t="shared" si="0"/>
        <v>0.92254040816326555</v>
      </c>
      <c r="I49" s="21">
        <f t="shared" si="1"/>
        <v>18.081792000000004</v>
      </c>
      <c r="J49" s="4">
        <v>0.38400000000000001</v>
      </c>
      <c r="K49" s="4">
        <v>0.19600000000000001</v>
      </c>
      <c r="M49" s="10">
        <f t="shared" si="2"/>
        <v>5.2540408163265551E-2</v>
      </c>
      <c r="N49" s="4">
        <f t="shared" si="3"/>
        <v>0.68179200000000506</v>
      </c>
      <c r="O49" s="4">
        <f t="shared" si="4"/>
        <v>7.0000000000000062E-3</v>
      </c>
      <c r="P49" s="4">
        <f t="shared" si="5"/>
        <v>-5.0000000000000044E-3</v>
      </c>
    </row>
    <row r="50" spans="1:16" ht="15.75" customHeight="1">
      <c r="B50" s="8">
        <v>8</v>
      </c>
      <c r="C50" s="9">
        <v>0.7</v>
      </c>
      <c r="D50" s="9">
        <v>16</v>
      </c>
      <c r="E50" s="9">
        <v>0.36099999999999999</v>
      </c>
      <c r="F50" s="9">
        <v>0.22900000000000001</v>
      </c>
      <c r="G50" s="13"/>
      <c r="H50" s="18">
        <f t="shared" si="0"/>
        <v>0.8909848345588236</v>
      </c>
      <c r="I50" s="21">
        <f t="shared" si="1"/>
        <v>18.176090625000001</v>
      </c>
      <c r="J50" s="4">
        <v>0.38500000000000001</v>
      </c>
      <c r="K50" s="4">
        <v>0.20399999999999999</v>
      </c>
      <c r="M50" s="10">
        <f t="shared" si="2"/>
        <v>0.19098483455882365</v>
      </c>
      <c r="N50" s="4">
        <f t="shared" si="3"/>
        <v>2.1760906250000005</v>
      </c>
      <c r="O50" s="4">
        <f t="shared" si="4"/>
        <v>2.4000000000000021E-2</v>
      </c>
      <c r="P50" s="4">
        <f t="shared" si="5"/>
        <v>-2.5000000000000022E-2</v>
      </c>
    </row>
    <row r="51" spans="1:16" ht="15.75" customHeight="1">
      <c r="B51" s="8">
        <v>9</v>
      </c>
      <c r="C51" s="9">
        <v>0.6</v>
      </c>
      <c r="D51" s="9">
        <v>14.8</v>
      </c>
      <c r="E51" s="9">
        <v>0.34799999999999998</v>
      </c>
      <c r="F51" s="9">
        <v>0.246</v>
      </c>
      <c r="G51" s="13"/>
      <c r="H51" s="18">
        <f t="shared" si="0"/>
        <v>0.84805357819905214</v>
      </c>
      <c r="I51" s="21">
        <f t="shared" si="1"/>
        <v>17.8939305</v>
      </c>
      <c r="J51" s="4">
        <v>0.38200000000000001</v>
      </c>
      <c r="K51" s="4">
        <v>0.21099999999999999</v>
      </c>
      <c r="M51" s="10">
        <f t="shared" si="2"/>
        <v>0.24805357819905216</v>
      </c>
      <c r="N51" s="4">
        <f t="shared" si="3"/>
        <v>3.093930499999999</v>
      </c>
      <c r="O51" s="4">
        <f t="shared" si="4"/>
        <v>3.400000000000003E-2</v>
      </c>
      <c r="P51" s="4">
        <f t="shared" si="5"/>
        <v>-3.5000000000000003E-2</v>
      </c>
    </row>
    <row r="52" spans="1:16" ht="15.75" customHeight="1">
      <c r="B52" s="8">
        <v>10</v>
      </c>
      <c r="C52" s="9">
        <v>0.71</v>
      </c>
      <c r="D52" s="9">
        <v>15.8</v>
      </c>
      <c r="E52" s="9">
        <v>0.35899999999999999</v>
      </c>
      <c r="F52" s="9">
        <v>0.223</v>
      </c>
      <c r="G52" s="13"/>
      <c r="H52" s="18">
        <f t="shared" si="0"/>
        <v>0.90818202168367368</v>
      </c>
      <c r="I52" s="21">
        <f t="shared" si="1"/>
        <v>17.800367625000003</v>
      </c>
      <c r="J52" s="4">
        <v>0.38100000000000001</v>
      </c>
      <c r="K52" s="4">
        <v>0.19600000000000001</v>
      </c>
      <c r="M52" s="10">
        <f t="shared" si="2"/>
        <v>0.19818202168367371</v>
      </c>
      <c r="N52" s="4">
        <f t="shared" si="3"/>
        <v>2.0003676250000026</v>
      </c>
      <c r="O52" s="4">
        <f t="shared" si="4"/>
        <v>2.200000000000002E-2</v>
      </c>
      <c r="P52" s="4">
        <f t="shared" si="5"/>
        <v>-2.6999999999999996E-2</v>
      </c>
    </row>
    <row r="53" spans="1:16" ht="15.75" customHeight="1">
      <c r="A53" s="5" t="s">
        <v>17</v>
      </c>
      <c r="B53" s="5">
        <v>1</v>
      </c>
      <c r="C53" s="15">
        <v>0.45</v>
      </c>
      <c r="D53" s="15">
        <v>11.8</v>
      </c>
      <c r="E53" s="15">
        <v>0.311</v>
      </c>
      <c r="F53" s="15">
        <v>0.26200000000000001</v>
      </c>
      <c r="G53" s="15"/>
      <c r="H53" s="17">
        <f t="shared" ref="H53:H111" si="7">(I53/K53)/100</f>
        <v>0.32859667968749995</v>
      </c>
      <c r="I53" s="19">
        <f t="shared" ref="I53:I111" si="8">(9.81*(J53)^2/8)*100</f>
        <v>7.3605656249999996</v>
      </c>
      <c r="J53" s="15">
        <v>0.245</v>
      </c>
      <c r="K53" s="15">
        <v>0.224</v>
      </c>
      <c r="L53" s="15"/>
      <c r="M53" s="16">
        <f t="shared" ref="M53:M111" si="9">H53-C53</f>
        <v>-0.12140332031250006</v>
      </c>
      <c r="N53" s="12">
        <f t="shared" ref="N53:N111" si="10">I53-D53</f>
        <v>-4.4394343750000012</v>
      </c>
      <c r="O53" s="12">
        <f t="shared" ref="O53:O111" si="11">J53-E53</f>
        <v>-6.6000000000000003E-2</v>
      </c>
      <c r="P53" s="12">
        <f t="shared" ref="P53:P111" si="12">K53-F53</f>
        <v>-3.8000000000000006E-2</v>
      </c>
    </row>
    <row r="54" spans="1:16" ht="15.75" customHeight="1">
      <c r="B54" s="8">
        <v>2</v>
      </c>
      <c r="C54" s="4">
        <v>0.32</v>
      </c>
      <c r="D54" s="4">
        <v>8.1</v>
      </c>
      <c r="E54" s="4">
        <v>0.25800000000000001</v>
      </c>
      <c r="F54" s="4">
        <v>0.252</v>
      </c>
      <c r="H54" s="18">
        <f t="shared" si="7"/>
        <v>0.35078734883720936</v>
      </c>
      <c r="I54" s="21">
        <f t="shared" si="8"/>
        <v>7.5419280000000004</v>
      </c>
      <c r="J54" s="4">
        <v>0.248</v>
      </c>
      <c r="K54" s="4">
        <v>0.215</v>
      </c>
      <c r="M54" s="10">
        <f t="shared" si="9"/>
        <v>3.078734883720935E-2</v>
      </c>
      <c r="N54" s="4">
        <f t="shared" si="10"/>
        <v>-0.55807199999999924</v>
      </c>
      <c r="O54" s="4">
        <f t="shared" si="11"/>
        <v>-1.0000000000000009E-2</v>
      </c>
      <c r="P54" s="4">
        <f t="shared" si="12"/>
        <v>-3.7000000000000005E-2</v>
      </c>
    </row>
    <row r="55" spans="1:16" ht="15.75" customHeight="1">
      <c r="B55" s="8">
        <v>3</v>
      </c>
      <c r="C55" s="4">
        <v>0.5</v>
      </c>
      <c r="D55" s="4">
        <v>11.5</v>
      </c>
      <c r="E55" s="4">
        <v>0.307</v>
      </c>
      <c r="F55" s="4">
        <v>0.23200000000000001</v>
      </c>
      <c r="H55" s="18">
        <f t="shared" si="7"/>
        <v>0.35236099547511324</v>
      </c>
      <c r="I55" s="21">
        <f t="shared" si="8"/>
        <v>7.7871780000000017</v>
      </c>
      <c r="J55" s="4">
        <v>0.252</v>
      </c>
      <c r="K55" s="4">
        <v>0.221</v>
      </c>
      <c r="M55" s="10">
        <f t="shared" si="9"/>
        <v>-0.14763900452488676</v>
      </c>
      <c r="N55" s="4">
        <f t="shared" si="10"/>
        <v>-3.7128219999999983</v>
      </c>
      <c r="O55" s="4">
        <f t="shared" si="11"/>
        <v>-5.4999999999999993E-2</v>
      </c>
      <c r="P55" s="4">
        <f t="shared" si="12"/>
        <v>-1.100000000000001E-2</v>
      </c>
    </row>
    <row r="56" spans="1:16" ht="15.75" customHeight="1">
      <c r="B56" s="8">
        <v>4</v>
      </c>
      <c r="C56" s="4">
        <v>0.45</v>
      </c>
      <c r="D56" s="4">
        <v>9.8000000000000007</v>
      </c>
      <c r="E56" s="4">
        <v>0.28299999999999997</v>
      </c>
      <c r="F56" s="4">
        <v>0.221</v>
      </c>
      <c r="H56" s="18">
        <f t="shared" si="7"/>
        <v>0.44303225806451624</v>
      </c>
      <c r="I56" s="21">
        <f t="shared" si="8"/>
        <v>9.6138000000000012</v>
      </c>
      <c r="J56" s="4">
        <v>0.28000000000000003</v>
      </c>
      <c r="K56" s="4">
        <v>0.217</v>
      </c>
      <c r="M56" s="10">
        <f t="shared" si="9"/>
        <v>-6.9677419354837733E-3</v>
      </c>
      <c r="N56" s="4">
        <f t="shared" si="10"/>
        <v>-0.18619999999999948</v>
      </c>
      <c r="O56" s="4">
        <f t="shared" si="11"/>
        <v>-2.9999999999999472E-3</v>
      </c>
      <c r="P56" s="4">
        <f t="shared" si="12"/>
        <v>-4.0000000000000036E-3</v>
      </c>
    </row>
    <row r="57" spans="1:16" ht="15.75" customHeight="1">
      <c r="B57" s="8">
        <v>5</v>
      </c>
      <c r="C57" s="4">
        <v>0.46</v>
      </c>
      <c r="D57" s="4">
        <v>10.1</v>
      </c>
      <c r="E57" s="4">
        <v>0.28699999999999998</v>
      </c>
      <c r="F57" s="4">
        <v>0.221</v>
      </c>
      <c r="H57" s="18">
        <f t="shared" si="7"/>
        <v>0.39547152043269229</v>
      </c>
      <c r="I57" s="21">
        <f t="shared" si="8"/>
        <v>8.2258076249999998</v>
      </c>
      <c r="J57" s="4">
        <v>0.25900000000000001</v>
      </c>
      <c r="K57" s="4">
        <v>0.20799999999999999</v>
      </c>
      <c r="M57" s="10">
        <f t="shared" si="9"/>
        <v>-6.4528479567307728E-2</v>
      </c>
      <c r="N57" s="4">
        <f t="shared" si="10"/>
        <v>-1.8741923749999998</v>
      </c>
      <c r="O57" s="4">
        <f t="shared" si="11"/>
        <v>-2.7999999999999969E-2</v>
      </c>
      <c r="P57" s="4">
        <f t="shared" si="12"/>
        <v>-1.3000000000000012E-2</v>
      </c>
    </row>
    <row r="58" spans="1:16" ht="15.75" customHeight="1">
      <c r="B58" s="8">
        <v>6</v>
      </c>
      <c r="C58" s="4">
        <v>0.47</v>
      </c>
      <c r="D58" s="4">
        <v>10.4</v>
      </c>
      <c r="E58" s="4">
        <v>0.29099999999999998</v>
      </c>
      <c r="F58" s="4">
        <v>0.223</v>
      </c>
      <c r="H58" s="18">
        <f t="shared" si="7"/>
        <v>0.4425506341463416</v>
      </c>
      <c r="I58" s="21">
        <f t="shared" si="8"/>
        <v>9.0722880000000021</v>
      </c>
      <c r="J58" s="4">
        <v>0.27200000000000002</v>
      </c>
      <c r="K58" s="4">
        <v>0.20499999999999999</v>
      </c>
      <c r="M58" s="10">
        <f t="shared" si="9"/>
        <v>-2.744936585365837E-2</v>
      </c>
      <c r="N58" s="4">
        <f t="shared" si="10"/>
        <v>-1.3277119999999982</v>
      </c>
      <c r="O58" s="4">
        <f t="shared" si="11"/>
        <v>-1.8999999999999961E-2</v>
      </c>
      <c r="P58" s="4">
        <f t="shared" si="12"/>
        <v>-1.8000000000000016E-2</v>
      </c>
    </row>
    <row r="59" spans="1:16" ht="15.75" customHeight="1">
      <c r="B59" s="8">
        <v>7</v>
      </c>
      <c r="C59" s="4">
        <v>0.39</v>
      </c>
      <c r="D59" s="4">
        <v>8.9</v>
      </c>
      <c r="E59" s="4">
        <v>0.27</v>
      </c>
      <c r="F59" s="4">
        <v>0.22700000000000001</v>
      </c>
      <c r="H59" s="18">
        <f t="shared" si="7"/>
        <v>0.40721819925742575</v>
      </c>
      <c r="I59" s="21">
        <f t="shared" si="8"/>
        <v>8.2258076249999998</v>
      </c>
      <c r="J59" s="4">
        <v>0.25900000000000001</v>
      </c>
      <c r="K59" s="4">
        <v>0.20200000000000001</v>
      </c>
      <c r="M59" s="10">
        <f t="shared" si="9"/>
        <v>1.7218199257425737E-2</v>
      </c>
      <c r="N59" s="4">
        <f t="shared" si="10"/>
        <v>-0.67419237500000051</v>
      </c>
      <c r="O59" s="4">
        <f t="shared" si="11"/>
        <v>-1.100000000000001E-2</v>
      </c>
      <c r="P59" s="4">
        <f t="shared" si="12"/>
        <v>-2.4999999999999994E-2</v>
      </c>
    </row>
    <row r="60" spans="1:16" ht="15.75" customHeight="1">
      <c r="B60" s="8">
        <v>8</v>
      </c>
      <c r="C60" s="4">
        <v>0.36</v>
      </c>
      <c r="D60" s="4">
        <v>8.3000000000000007</v>
      </c>
      <c r="E60" s="4">
        <v>0.26</v>
      </c>
      <c r="F60" s="4">
        <v>0.22900000000000001</v>
      </c>
      <c r="H60" s="18">
        <f t="shared" si="7"/>
        <v>0.36933984162895928</v>
      </c>
      <c r="I60" s="21">
        <f t="shared" si="8"/>
        <v>8.1624105</v>
      </c>
      <c r="J60" s="4">
        <v>0.25800000000000001</v>
      </c>
      <c r="K60" s="4">
        <v>0.221</v>
      </c>
      <c r="M60" s="10">
        <f t="shared" si="9"/>
        <v>9.3398416289592889E-3</v>
      </c>
      <c r="N60" s="4">
        <f t="shared" si="10"/>
        <v>-0.1375895000000007</v>
      </c>
      <c r="O60" s="4">
        <f t="shared" si="11"/>
        <v>-2.0000000000000018E-3</v>
      </c>
      <c r="P60" s="4">
        <f t="shared" si="12"/>
        <v>-8.0000000000000071E-3</v>
      </c>
    </row>
    <row r="61" spans="1:16" ht="15.75" customHeight="1">
      <c r="B61" s="8">
        <v>9</v>
      </c>
      <c r="C61" s="4">
        <v>0.38</v>
      </c>
      <c r="D61" s="4">
        <v>8.6</v>
      </c>
      <c r="E61" s="4">
        <v>0.26600000000000001</v>
      </c>
      <c r="F61" s="4">
        <v>0.22700000000000001</v>
      </c>
      <c r="H61" s="18">
        <f t="shared" si="7"/>
        <v>0.347196491745283</v>
      </c>
      <c r="I61" s="21">
        <f t="shared" si="8"/>
        <v>7.3605656249999996</v>
      </c>
      <c r="J61" s="4">
        <v>0.245</v>
      </c>
      <c r="K61" s="4">
        <v>0.21199999999999999</v>
      </c>
      <c r="M61" s="10">
        <f t="shared" si="9"/>
        <v>-3.2803508254717006E-2</v>
      </c>
      <c r="N61" s="4">
        <f t="shared" si="10"/>
        <v>-1.2394343750000001</v>
      </c>
      <c r="O61" s="4">
        <f t="shared" si="11"/>
        <v>-2.1000000000000019E-2</v>
      </c>
      <c r="P61" s="4">
        <f t="shared" si="12"/>
        <v>-1.5000000000000013E-2</v>
      </c>
    </row>
    <row r="62" spans="1:16" ht="15.75" customHeight="1">
      <c r="B62" s="8">
        <v>10</v>
      </c>
      <c r="C62" s="4">
        <v>0.3</v>
      </c>
      <c r="D62" s="4">
        <v>7</v>
      </c>
      <c r="E62" s="4">
        <v>0.23799999999999999</v>
      </c>
      <c r="F62" s="4">
        <v>0.23200000000000001</v>
      </c>
      <c r="H62" s="18">
        <f t="shared" si="7"/>
        <v>0.36552272235576921</v>
      </c>
      <c r="I62" s="21">
        <f t="shared" si="8"/>
        <v>7.6028726249999998</v>
      </c>
      <c r="J62" s="4">
        <v>0.249</v>
      </c>
      <c r="K62" s="4">
        <v>0.20799999999999999</v>
      </c>
      <c r="M62" s="10">
        <f t="shared" si="9"/>
        <v>6.5522722355769225E-2</v>
      </c>
      <c r="N62" s="4">
        <f t="shared" si="10"/>
        <v>0.60287262499999983</v>
      </c>
      <c r="O62" s="4">
        <f t="shared" si="11"/>
        <v>1.100000000000001E-2</v>
      </c>
      <c r="P62" s="4">
        <f t="shared" si="12"/>
        <v>-2.4000000000000021E-2</v>
      </c>
    </row>
    <row r="63" spans="1:16" ht="15.75" customHeight="1">
      <c r="A63" s="5" t="s">
        <v>18</v>
      </c>
      <c r="B63" s="5">
        <v>1</v>
      </c>
      <c r="C63" s="15">
        <v>0.46</v>
      </c>
      <c r="D63" s="15">
        <v>12.3</v>
      </c>
      <c r="E63" s="15">
        <v>0.316</v>
      </c>
      <c r="F63" s="15">
        <v>0.26600000000000001</v>
      </c>
      <c r="G63" s="15"/>
      <c r="H63" s="17">
        <f t="shared" si="7"/>
        <v>0.40089223880597002</v>
      </c>
      <c r="I63" s="19">
        <f t="shared" si="8"/>
        <v>10.743911999999998</v>
      </c>
      <c r="J63" s="15">
        <v>0.29599999999999999</v>
      </c>
      <c r="K63" s="15">
        <v>0.26800000000000002</v>
      </c>
      <c r="L63" s="15"/>
      <c r="M63" s="16">
        <f t="shared" si="9"/>
        <v>-5.9107761194029995E-2</v>
      </c>
      <c r="N63" s="12">
        <f t="shared" si="10"/>
        <v>-1.5560880000000026</v>
      </c>
      <c r="O63" s="12">
        <f t="shared" si="11"/>
        <v>-2.0000000000000018E-2</v>
      </c>
      <c r="P63" s="12">
        <f t="shared" si="12"/>
        <v>2.0000000000000018E-3</v>
      </c>
    </row>
    <row r="64" spans="1:16" ht="15.75" customHeight="1">
      <c r="B64" s="8">
        <v>2</v>
      </c>
      <c r="C64" s="4">
        <v>0.64</v>
      </c>
      <c r="D64" s="4">
        <v>16.5</v>
      </c>
      <c r="E64" s="4">
        <v>0.36699999999999999</v>
      </c>
      <c r="F64" s="4">
        <v>0.25800000000000001</v>
      </c>
      <c r="H64" s="18">
        <f t="shared" si="7"/>
        <v>0.35779304939516138</v>
      </c>
      <c r="I64" s="21">
        <f t="shared" si="8"/>
        <v>8.8732676250000022</v>
      </c>
      <c r="J64" s="4">
        <v>0.26900000000000002</v>
      </c>
      <c r="K64" s="4">
        <v>0.248</v>
      </c>
      <c r="M64" s="10">
        <f t="shared" si="9"/>
        <v>-0.28220695060483864</v>
      </c>
      <c r="N64" s="4">
        <f t="shared" si="10"/>
        <v>-7.6267323749999978</v>
      </c>
      <c r="O64" s="4">
        <f t="shared" si="11"/>
        <v>-9.7999999999999976E-2</v>
      </c>
      <c r="P64" s="4">
        <f t="shared" si="12"/>
        <v>-1.0000000000000009E-2</v>
      </c>
    </row>
    <row r="65" spans="1:16" ht="15.75" customHeight="1">
      <c r="B65" s="8">
        <v>3</v>
      </c>
      <c r="C65" s="4">
        <v>0.6</v>
      </c>
      <c r="D65" s="4">
        <v>15.2</v>
      </c>
      <c r="E65" s="4">
        <v>0.35199999999999998</v>
      </c>
      <c r="F65" s="4">
        <v>0.252</v>
      </c>
      <c r="H65" s="18">
        <f t="shared" si="7"/>
        <v>0.49712384615384619</v>
      </c>
      <c r="I65" s="21">
        <f t="shared" si="8"/>
        <v>11.632698000000001</v>
      </c>
      <c r="J65" s="4">
        <v>0.308</v>
      </c>
      <c r="K65" s="4">
        <v>0.23400000000000001</v>
      </c>
      <c r="M65" s="10">
        <f t="shared" si="9"/>
        <v>-0.10287615384615378</v>
      </c>
      <c r="N65" s="4">
        <f t="shared" si="10"/>
        <v>-3.567301999999998</v>
      </c>
      <c r="O65" s="4">
        <f t="shared" si="11"/>
        <v>-4.3999999999999984E-2</v>
      </c>
      <c r="P65" s="4">
        <f t="shared" si="12"/>
        <v>-1.7999999999999988E-2</v>
      </c>
    </row>
    <row r="66" spans="1:16" ht="15.75" customHeight="1">
      <c r="B66" s="8">
        <v>4</v>
      </c>
      <c r="C66" s="4">
        <v>0.52</v>
      </c>
      <c r="D66" s="4">
        <v>14</v>
      </c>
      <c r="E66" s="4">
        <v>0.33800000000000002</v>
      </c>
      <c r="F66" s="4">
        <v>0.27100000000000002</v>
      </c>
      <c r="H66" s="18">
        <f t="shared" si="7"/>
        <v>0.43898630136986305</v>
      </c>
      <c r="I66" s="21">
        <f t="shared" si="8"/>
        <v>9.6138000000000012</v>
      </c>
      <c r="J66" s="4">
        <v>0.28000000000000003</v>
      </c>
      <c r="K66" s="4">
        <v>0.219</v>
      </c>
      <c r="M66" s="10">
        <f t="shared" si="9"/>
        <v>-8.1013698630136965E-2</v>
      </c>
      <c r="N66" s="4">
        <f t="shared" si="10"/>
        <v>-4.3861999999999988</v>
      </c>
      <c r="O66" s="4">
        <f t="shared" si="11"/>
        <v>-5.7999999999999996E-2</v>
      </c>
      <c r="P66" s="4">
        <f t="shared" si="12"/>
        <v>-5.2000000000000018E-2</v>
      </c>
    </row>
    <row r="67" spans="1:16" ht="15.75" customHeight="1">
      <c r="B67" s="8">
        <v>5</v>
      </c>
      <c r="C67" s="4">
        <v>0.48</v>
      </c>
      <c r="D67" s="4">
        <v>12</v>
      </c>
      <c r="E67" s="4">
        <v>0.312</v>
      </c>
      <c r="F67" s="4">
        <v>0.25</v>
      </c>
      <c r="H67" s="18">
        <f t="shared" si="7"/>
        <v>0.47415567708333334</v>
      </c>
      <c r="I67" s="21">
        <f t="shared" si="8"/>
        <v>10.241762625</v>
      </c>
      <c r="J67" s="4">
        <v>0.28899999999999998</v>
      </c>
      <c r="K67" s="4">
        <v>0.216</v>
      </c>
      <c r="M67" s="10">
        <f t="shared" si="9"/>
        <v>-5.8443229166666444E-3</v>
      </c>
      <c r="N67" s="4">
        <f t="shared" si="10"/>
        <v>-1.7582373750000002</v>
      </c>
      <c r="O67" s="4">
        <f t="shared" si="11"/>
        <v>-2.300000000000002E-2</v>
      </c>
      <c r="P67" s="4">
        <f t="shared" si="12"/>
        <v>-3.4000000000000002E-2</v>
      </c>
    </row>
    <row r="68" spans="1:16" ht="15.75" customHeight="1">
      <c r="B68" s="8">
        <v>6</v>
      </c>
      <c r="C68" s="4">
        <v>0.56999999999999995</v>
      </c>
      <c r="D68" s="4">
        <v>13.8</v>
      </c>
      <c r="E68" s="4">
        <v>0.33600000000000002</v>
      </c>
      <c r="F68" s="4">
        <v>0.24399999999999999</v>
      </c>
      <c r="H68" s="18">
        <f t="shared" si="7"/>
        <v>0.48069552364864859</v>
      </c>
      <c r="I68" s="21">
        <f t="shared" si="8"/>
        <v>10.671440624999999</v>
      </c>
      <c r="J68" s="4">
        <v>0.29499999999999998</v>
      </c>
      <c r="K68" s="4">
        <v>0.222</v>
      </c>
      <c r="M68" s="10">
        <f t="shared" si="9"/>
        <v>-8.9304476351351358E-2</v>
      </c>
      <c r="N68" s="4">
        <f t="shared" si="10"/>
        <v>-3.1285593750000018</v>
      </c>
      <c r="O68" s="4">
        <f t="shared" si="11"/>
        <v>-4.1000000000000036E-2</v>
      </c>
      <c r="P68" s="4">
        <f t="shared" si="12"/>
        <v>-2.1999999999999992E-2</v>
      </c>
    </row>
    <row r="69" spans="1:16" ht="15.75" customHeight="1">
      <c r="B69" s="8">
        <v>7</v>
      </c>
      <c r="C69" s="4">
        <v>0.41</v>
      </c>
      <c r="D69" s="4">
        <v>9.8000000000000007</v>
      </c>
      <c r="E69" s="4">
        <v>0.28299999999999997</v>
      </c>
      <c r="F69" s="4">
        <v>0.24199999999999999</v>
      </c>
      <c r="H69" s="18">
        <f t="shared" si="7"/>
        <v>0.39262246128318595</v>
      </c>
      <c r="I69" s="21">
        <f t="shared" si="8"/>
        <v>8.8732676250000022</v>
      </c>
      <c r="J69" s="4">
        <v>0.26900000000000002</v>
      </c>
      <c r="K69" s="4">
        <v>0.22600000000000001</v>
      </c>
      <c r="M69" s="10">
        <f t="shared" si="9"/>
        <v>-1.7377538716814023E-2</v>
      </c>
      <c r="N69" s="4">
        <f t="shared" si="10"/>
        <v>-0.9267323749999985</v>
      </c>
      <c r="O69" s="4">
        <f t="shared" si="11"/>
        <v>-1.3999999999999957E-2</v>
      </c>
      <c r="P69" s="4">
        <f t="shared" si="12"/>
        <v>-1.5999999999999986E-2</v>
      </c>
    </row>
    <row r="70" spans="1:16" ht="15.75" customHeight="1">
      <c r="B70" s="8">
        <v>8</v>
      </c>
      <c r="C70" s="4">
        <v>0.56999999999999995</v>
      </c>
      <c r="D70" s="4">
        <v>12.3</v>
      </c>
      <c r="E70" s="4">
        <v>0.316</v>
      </c>
      <c r="F70" s="4">
        <v>0.215</v>
      </c>
      <c r="H70" s="18">
        <f t="shared" si="7"/>
        <v>0.39380451541850225</v>
      </c>
      <c r="I70" s="21">
        <f t="shared" si="8"/>
        <v>8.9393625000000014</v>
      </c>
      <c r="J70" s="4">
        <v>0.27</v>
      </c>
      <c r="K70" s="4">
        <v>0.22700000000000001</v>
      </c>
      <c r="M70" s="10">
        <f t="shared" si="9"/>
        <v>-0.1761954845814977</v>
      </c>
      <c r="N70" s="4">
        <f t="shared" si="10"/>
        <v>-3.3606374999999993</v>
      </c>
      <c r="O70" s="4">
        <f t="shared" si="11"/>
        <v>-4.5999999999999985E-2</v>
      </c>
      <c r="P70" s="4">
        <f t="shared" si="12"/>
        <v>1.2000000000000011E-2</v>
      </c>
    </row>
    <row r="71" spans="1:16" ht="15.75" customHeight="1">
      <c r="B71" s="8">
        <v>9</v>
      </c>
      <c r="C71" s="4">
        <v>0.45</v>
      </c>
      <c r="D71" s="4">
        <v>12</v>
      </c>
      <c r="E71" s="4">
        <v>0.312</v>
      </c>
      <c r="F71" s="4">
        <v>0.26800000000000002</v>
      </c>
      <c r="H71" s="18">
        <f t="shared" si="7"/>
        <v>0.37390034659090909</v>
      </c>
      <c r="I71" s="21">
        <f t="shared" si="8"/>
        <v>8.2258076249999998</v>
      </c>
      <c r="J71" s="4">
        <v>0.25900000000000001</v>
      </c>
      <c r="K71" s="4">
        <v>0.22</v>
      </c>
      <c r="M71" s="10">
        <f t="shared" si="9"/>
        <v>-7.6099653409090917E-2</v>
      </c>
      <c r="N71" s="4">
        <f t="shared" si="10"/>
        <v>-3.7741923750000002</v>
      </c>
      <c r="O71" s="4">
        <f t="shared" si="11"/>
        <v>-5.2999999999999992E-2</v>
      </c>
      <c r="P71" s="4">
        <f t="shared" si="12"/>
        <v>-4.8000000000000015E-2</v>
      </c>
    </row>
    <row r="72" spans="1:16" ht="15.75" customHeight="1">
      <c r="B72" s="8">
        <v>10</v>
      </c>
      <c r="C72" s="4">
        <v>0.42</v>
      </c>
      <c r="D72" s="4">
        <v>11.4</v>
      </c>
      <c r="E72" s="4">
        <v>0.30499999999999999</v>
      </c>
      <c r="F72" s="4">
        <v>0.27</v>
      </c>
      <c r="H72" s="18">
        <f t="shared" si="7"/>
        <v>0.35318260368663595</v>
      </c>
      <c r="I72" s="21">
        <f t="shared" si="8"/>
        <v>7.6640625</v>
      </c>
      <c r="J72" s="4">
        <v>0.25</v>
      </c>
      <c r="K72" s="4">
        <v>0.217</v>
      </c>
      <c r="M72" s="10">
        <f t="shared" si="9"/>
        <v>-6.681739631336403E-2</v>
      </c>
      <c r="N72" s="4">
        <f t="shared" si="10"/>
        <v>-3.7359375000000004</v>
      </c>
      <c r="O72" s="4">
        <f t="shared" si="11"/>
        <v>-5.4999999999999993E-2</v>
      </c>
      <c r="P72" s="4">
        <f t="shared" si="12"/>
        <v>-5.3000000000000019E-2</v>
      </c>
    </row>
    <row r="73" spans="1:16" ht="15.75" customHeight="1">
      <c r="A73" s="5" t="s">
        <v>19</v>
      </c>
      <c r="B73" s="5">
        <v>1</v>
      </c>
      <c r="C73" s="15">
        <v>0.44</v>
      </c>
      <c r="D73" s="15">
        <v>10.199999999999999</v>
      </c>
      <c r="E73" s="15">
        <v>0.28899999999999998</v>
      </c>
      <c r="F73" s="15">
        <v>0.23400000000000001</v>
      </c>
      <c r="G73" s="15"/>
      <c r="H73" s="22">
        <f t="shared" si="7"/>
        <v>0.4932062068965517</v>
      </c>
      <c r="I73" s="19">
        <f t="shared" si="8"/>
        <v>12.872682000000001</v>
      </c>
      <c r="J73" s="15">
        <v>0.32400000000000001</v>
      </c>
      <c r="K73" s="15">
        <v>0.26100000000000001</v>
      </c>
      <c r="L73" s="15"/>
      <c r="M73" s="16">
        <f t="shared" si="9"/>
        <v>5.32062068965517E-2</v>
      </c>
      <c r="N73" s="12">
        <f t="shared" si="10"/>
        <v>2.6726820000000018</v>
      </c>
      <c r="O73" s="12">
        <f t="shared" si="11"/>
        <v>3.5000000000000031E-2</v>
      </c>
      <c r="P73" s="12">
        <f t="shared" si="12"/>
        <v>2.6999999999999996E-2</v>
      </c>
    </row>
    <row r="74" spans="1:16" ht="15.75" customHeight="1">
      <c r="B74" s="8">
        <v>2</v>
      </c>
      <c r="C74" s="10">
        <v>0.44</v>
      </c>
      <c r="D74" s="10">
        <v>9.6999999999999993</v>
      </c>
      <c r="E74" s="10">
        <v>0.28100000000000003</v>
      </c>
      <c r="F74" s="10">
        <v>0.221</v>
      </c>
      <c r="G74" s="10"/>
      <c r="H74" s="24">
        <f t="shared" si="7"/>
        <v>0.71428559938524605</v>
      </c>
      <c r="I74" s="23">
        <f t="shared" si="8"/>
        <v>17.428568625</v>
      </c>
      <c r="J74" s="8">
        <v>0.377</v>
      </c>
      <c r="K74" s="8">
        <v>0.24399999999999999</v>
      </c>
      <c r="L74" s="8"/>
      <c r="M74" s="10">
        <f t="shared" si="9"/>
        <v>0.27428559938524605</v>
      </c>
      <c r="N74" s="4">
        <f t="shared" si="10"/>
        <v>7.7285686250000012</v>
      </c>
      <c r="O74" s="4">
        <f t="shared" si="11"/>
        <v>9.5999999999999974E-2</v>
      </c>
      <c r="P74" s="4">
        <f t="shared" si="12"/>
        <v>2.2999999999999993E-2</v>
      </c>
    </row>
    <row r="75" spans="1:16" ht="15.75" customHeight="1">
      <c r="B75" s="8">
        <v>3</v>
      </c>
      <c r="C75" s="8">
        <v>0.46</v>
      </c>
      <c r="D75" s="8">
        <v>9.6999999999999993</v>
      </c>
      <c r="E75" s="8">
        <v>0.28100000000000003</v>
      </c>
      <c r="F75" s="8">
        <v>0.21099999999999999</v>
      </c>
      <c r="G75" s="8"/>
      <c r="H75" s="18">
        <f t="shared" si="7"/>
        <v>0.67891485819327724</v>
      </c>
      <c r="I75" s="20">
        <f t="shared" si="8"/>
        <v>16.158173625</v>
      </c>
      <c r="J75" s="8">
        <v>0.36299999999999999</v>
      </c>
      <c r="K75" s="8">
        <v>0.23799999999999999</v>
      </c>
      <c r="L75" s="8"/>
      <c r="M75" s="10">
        <f t="shared" si="9"/>
        <v>0.21891485819327722</v>
      </c>
      <c r="N75" s="4">
        <f t="shared" si="10"/>
        <v>6.4581736250000006</v>
      </c>
      <c r="O75" s="4">
        <f t="shared" si="11"/>
        <v>8.1999999999999962E-2</v>
      </c>
      <c r="P75" s="4">
        <f t="shared" si="12"/>
        <v>2.6999999999999996E-2</v>
      </c>
    </row>
    <row r="76" spans="1:16" ht="15.75" customHeight="1">
      <c r="B76" s="8">
        <v>4</v>
      </c>
      <c r="C76" s="8">
        <v>0.39</v>
      </c>
      <c r="D76" s="8">
        <v>8.8000000000000007</v>
      </c>
      <c r="E76" s="8">
        <v>0.26800000000000002</v>
      </c>
      <c r="F76" s="8">
        <v>0.22500000000000001</v>
      </c>
      <c r="G76" s="8"/>
      <c r="H76" s="18">
        <f t="shared" si="7"/>
        <v>0.62466532114624507</v>
      </c>
      <c r="I76" s="20">
        <f t="shared" si="8"/>
        <v>15.804032625</v>
      </c>
      <c r="J76" s="8">
        <v>0.35899999999999999</v>
      </c>
      <c r="K76" s="8">
        <v>0.253</v>
      </c>
      <c r="L76" s="8"/>
      <c r="M76" s="10">
        <f t="shared" si="9"/>
        <v>0.23466532114624505</v>
      </c>
      <c r="N76" s="4">
        <f t="shared" si="10"/>
        <v>7.0040326249999989</v>
      </c>
      <c r="O76" s="4">
        <f t="shared" si="11"/>
        <v>9.099999999999997E-2</v>
      </c>
      <c r="P76" s="4">
        <f t="shared" si="12"/>
        <v>2.7999999999999997E-2</v>
      </c>
    </row>
    <row r="77" spans="1:16" ht="15.75" customHeight="1">
      <c r="B77" s="8">
        <v>5</v>
      </c>
      <c r="C77" s="4">
        <v>0.41</v>
      </c>
      <c r="D77" s="4">
        <v>9.3000000000000007</v>
      </c>
      <c r="E77" s="4">
        <v>0.27500000000000002</v>
      </c>
      <c r="F77" s="4">
        <v>0.22700000000000001</v>
      </c>
      <c r="H77" s="18">
        <f t="shared" si="7"/>
        <v>0.52756226141078844</v>
      </c>
      <c r="I77" s="21">
        <f t="shared" si="8"/>
        <v>12.714250500000002</v>
      </c>
      <c r="J77" s="4">
        <v>0.32200000000000001</v>
      </c>
      <c r="K77" s="4">
        <v>0.24099999999999999</v>
      </c>
      <c r="M77" s="10">
        <f t="shared" si="9"/>
        <v>0.11756226141078846</v>
      </c>
      <c r="N77" s="4">
        <f t="shared" si="10"/>
        <v>3.4142505000000014</v>
      </c>
      <c r="O77" s="4">
        <f t="shared" si="11"/>
        <v>4.6999999999999986E-2</v>
      </c>
      <c r="P77" s="4">
        <f t="shared" si="12"/>
        <v>1.3999999999999985E-2</v>
      </c>
    </row>
    <row r="78" spans="1:16" ht="15.75" customHeight="1">
      <c r="B78" s="8">
        <v>6</v>
      </c>
      <c r="C78" s="4">
        <v>0.44</v>
      </c>
      <c r="D78" s="4">
        <v>9.1999999999999993</v>
      </c>
      <c r="E78" s="4">
        <v>0.27300000000000002</v>
      </c>
      <c r="F78" s="4">
        <v>0.20899999999999999</v>
      </c>
      <c r="H78" s="18">
        <f t="shared" si="7"/>
        <v>0.57285315548780502</v>
      </c>
      <c r="I78" s="21">
        <f t="shared" si="8"/>
        <v>14.092187625000003</v>
      </c>
      <c r="J78" s="4">
        <v>0.33900000000000002</v>
      </c>
      <c r="K78" s="4">
        <v>0.246</v>
      </c>
      <c r="M78" s="10">
        <f t="shared" si="9"/>
        <v>0.13285315548780502</v>
      </c>
      <c r="N78" s="4">
        <f t="shared" si="10"/>
        <v>4.8921876250000036</v>
      </c>
      <c r="O78" s="4">
        <f t="shared" si="11"/>
        <v>6.6000000000000003E-2</v>
      </c>
      <c r="P78" s="4">
        <f t="shared" si="12"/>
        <v>3.7000000000000005E-2</v>
      </c>
    </row>
    <row r="79" spans="1:16" ht="15.75" customHeight="1">
      <c r="B79" s="8">
        <v>7</v>
      </c>
      <c r="C79" s="4">
        <v>0.44</v>
      </c>
      <c r="D79" s="4">
        <v>9.3000000000000007</v>
      </c>
      <c r="E79" s="4">
        <v>0.27500000000000002</v>
      </c>
      <c r="F79" s="4">
        <v>0.20899999999999999</v>
      </c>
      <c r="H79" s="18">
        <f t="shared" si="7"/>
        <v>0.50143858407079644</v>
      </c>
      <c r="I79" s="21">
        <f t="shared" si="8"/>
        <v>11.332511999999999</v>
      </c>
      <c r="J79" s="4">
        <v>0.30399999999999999</v>
      </c>
      <c r="K79" s="4">
        <v>0.22600000000000001</v>
      </c>
      <c r="M79" s="10">
        <f t="shared" si="9"/>
        <v>6.1438584070796443E-2</v>
      </c>
      <c r="N79" s="4">
        <f t="shared" si="10"/>
        <v>2.0325119999999988</v>
      </c>
      <c r="O79" s="4">
        <f t="shared" si="11"/>
        <v>2.899999999999997E-2</v>
      </c>
      <c r="P79" s="4">
        <f t="shared" si="12"/>
        <v>1.7000000000000015E-2</v>
      </c>
    </row>
    <row r="80" spans="1:16" ht="15.75" customHeight="1">
      <c r="B80" s="8">
        <v>8</v>
      </c>
      <c r="C80" s="4">
        <v>0.49</v>
      </c>
      <c r="D80" s="4">
        <v>10.1</v>
      </c>
      <c r="E80" s="4">
        <v>0.28699999999999998</v>
      </c>
      <c r="F80" s="4">
        <v>0.20699999999999999</v>
      </c>
      <c r="H80" s="18">
        <f t="shared" si="7"/>
        <v>0.52978993778280536</v>
      </c>
      <c r="I80" s="21">
        <f t="shared" si="8"/>
        <v>11.708357625</v>
      </c>
      <c r="J80" s="4">
        <v>0.309</v>
      </c>
      <c r="K80" s="4">
        <v>0.221</v>
      </c>
      <c r="M80" s="10">
        <f t="shared" si="9"/>
        <v>3.9789937782805374E-2</v>
      </c>
      <c r="N80" s="4">
        <f t="shared" si="10"/>
        <v>1.608357625</v>
      </c>
      <c r="O80" s="4">
        <f t="shared" si="11"/>
        <v>2.200000000000002E-2</v>
      </c>
      <c r="P80" s="4">
        <f t="shared" si="12"/>
        <v>1.4000000000000012E-2</v>
      </c>
    </row>
    <row r="81" spans="1:16" ht="15.75" customHeight="1">
      <c r="B81" s="8">
        <v>9</v>
      </c>
      <c r="C81" s="4">
        <v>0.46</v>
      </c>
      <c r="D81" s="4">
        <v>9.6999999999999993</v>
      </c>
      <c r="E81" s="4">
        <v>0.28100000000000003</v>
      </c>
      <c r="F81" s="4">
        <v>0.20899999999999999</v>
      </c>
      <c r="H81" s="18">
        <f t="shared" si="7"/>
        <v>0.56970666666666669</v>
      </c>
      <c r="I81" s="21">
        <f t="shared" si="8"/>
        <v>13.843872000000001</v>
      </c>
      <c r="J81" s="4">
        <v>0.33600000000000002</v>
      </c>
      <c r="K81" s="4">
        <v>0.24299999999999999</v>
      </c>
      <c r="M81" s="10">
        <f t="shared" si="9"/>
        <v>0.10970666666666667</v>
      </c>
      <c r="N81" s="4">
        <f t="shared" si="10"/>
        <v>4.1438720000000018</v>
      </c>
      <c r="O81" s="4">
        <f t="shared" si="11"/>
        <v>5.4999999999999993E-2</v>
      </c>
      <c r="P81" s="4">
        <f t="shared" si="12"/>
        <v>3.4000000000000002E-2</v>
      </c>
    </row>
    <row r="82" spans="1:16" ht="15.75" customHeight="1">
      <c r="B82" s="8">
        <v>10</v>
      </c>
      <c r="C82" s="4">
        <v>0.38</v>
      </c>
      <c r="D82" s="4">
        <v>8.5</v>
      </c>
      <c r="E82" s="4">
        <v>0.26400000000000001</v>
      </c>
      <c r="F82" s="4">
        <v>0.22700000000000001</v>
      </c>
      <c r="H82" s="18">
        <f t="shared" si="7"/>
        <v>0.56553213389121348</v>
      </c>
      <c r="I82" s="21">
        <f t="shared" si="8"/>
        <v>13.516218000000002</v>
      </c>
      <c r="J82" s="4">
        <v>0.33200000000000002</v>
      </c>
      <c r="K82" s="4">
        <v>0.23899999999999999</v>
      </c>
      <c r="M82" s="10">
        <f t="shared" si="9"/>
        <v>0.18553213389121348</v>
      </c>
      <c r="N82" s="4">
        <f t="shared" si="10"/>
        <v>5.0162180000000021</v>
      </c>
      <c r="O82" s="4">
        <f t="shared" si="11"/>
        <v>6.8000000000000005E-2</v>
      </c>
      <c r="P82" s="4">
        <f t="shared" si="12"/>
        <v>1.1999999999999983E-2</v>
      </c>
    </row>
    <row r="83" spans="1:16" ht="15.75" customHeight="1">
      <c r="A83" s="5" t="s">
        <v>20</v>
      </c>
      <c r="B83" s="5">
        <v>1</v>
      </c>
      <c r="C83" s="16">
        <v>0.73</v>
      </c>
      <c r="D83" s="16">
        <v>22.6</v>
      </c>
      <c r="E83" s="16">
        <v>0.43</v>
      </c>
      <c r="F83" s="16">
        <v>0.309</v>
      </c>
      <c r="G83" s="16"/>
      <c r="H83" s="27">
        <f t="shared" si="7"/>
        <v>0.69884815514469456</v>
      </c>
      <c r="I83" s="26">
        <f t="shared" si="8"/>
        <v>21.734177624999997</v>
      </c>
      <c r="J83" s="16">
        <v>0.42099999999999999</v>
      </c>
      <c r="K83" s="16">
        <v>0.311</v>
      </c>
      <c r="L83" s="16"/>
      <c r="M83" s="16">
        <f t="shared" si="9"/>
        <v>-3.1151844855305422E-2</v>
      </c>
      <c r="N83" s="12">
        <f t="shared" si="10"/>
        <v>-0.86582237500000403</v>
      </c>
      <c r="O83" s="12">
        <f t="shared" si="11"/>
        <v>-9.000000000000008E-3</v>
      </c>
      <c r="P83" s="12">
        <f t="shared" si="12"/>
        <v>2.0000000000000018E-3</v>
      </c>
    </row>
    <row r="84" spans="1:16" ht="15.75" customHeight="1">
      <c r="B84" s="8">
        <v>2</v>
      </c>
      <c r="C84" s="8">
        <v>0.54</v>
      </c>
      <c r="D84" s="8">
        <v>16.5</v>
      </c>
      <c r="E84" s="8">
        <v>0.36699999999999999</v>
      </c>
      <c r="F84" s="8">
        <v>0.30499999999999999</v>
      </c>
      <c r="G84" s="8"/>
      <c r="H84" s="18">
        <f t="shared" si="7"/>
        <v>0.84167509727626455</v>
      </c>
      <c r="I84" s="20">
        <f t="shared" si="8"/>
        <v>21.631049999999998</v>
      </c>
      <c r="J84" s="8">
        <v>0.42</v>
      </c>
      <c r="K84" s="8">
        <v>0.25700000000000001</v>
      </c>
      <c r="L84" s="8"/>
      <c r="M84" s="10">
        <f t="shared" si="9"/>
        <v>0.30167509727626451</v>
      </c>
      <c r="N84" s="4">
        <f t="shared" si="10"/>
        <v>5.1310499999999983</v>
      </c>
      <c r="O84" s="4">
        <f t="shared" si="11"/>
        <v>5.2999999999999992E-2</v>
      </c>
      <c r="P84" s="4">
        <f t="shared" si="12"/>
        <v>-4.7999999999999987E-2</v>
      </c>
    </row>
    <row r="85" spans="1:16" ht="15.75" customHeight="1">
      <c r="B85" s="8">
        <v>3</v>
      </c>
      <c r="C85" s="8">
        <v>0.86</v>
      </c>
      <c r="D85" s="8">
        <v>21</v>
      </c>
      <c r="E85" s="8">
        <v>0.41399999999999998</v>
      </c>
      <c r="F85" s="8">
        <v>0.24399999999999999</v>
      </c>
      <c r="G85" s="8"/>
      <c r="H85" s="18">
        <f t="shared" si="7"/>
        <v>0.82855750500000003</v>
      </c>
      <c r="I85" s="20">
        <f t="shared" si="8"/>
        <v>20.713937625</v>
      </c>
      <c r="J85" s="8">
        <v>0.41099999999999998</v>
      </c>
      <c r="K85" s="8">
        <v>0.25</v>
      </c>
      <c r="L85" s="8"/>
      <c r="M85" s="10">
        <f t="shared" si="9"/>
        <v>-3.1442494999999959E-2</v>
      </c>
      <c r="N85" s="4">
        <f t="shared" si="10"/>
        <v>-0.2860623750000002</v>
      </c>
      <c r="O85" s="4">
        <f t="shared" si="11"/>
        <v>-3.0000000000000027E-3</v>
      </c>
      <c r="P85" s="4">
        <f t="shared" si="12"/>
        <v>6.0000000000000053E-3</v>
      </c>
    </row>
    <row r="86" spans="1:16" ht="15.75" customHeight="1">
      <c r="B86" s="8">
        <v>4</v>
      </c>
      <c r="C86" s="8">
        <v>0.94</v>
      </c>
      <c r="D86" s="8">
        <v>23.3</v>
      </c>
      <c r="E86" s="8">
        <v>0.436</v>
      </c>
      <c r="F86" s="8">
        <v>0.248</v>
      </c>
      <c r="G86" s="8"/>
      <c r="H86" s="18">
        <f t="shared" si="7"/>
        <v>0.90812571428571431</v>
      </c>
      <c r="I86" s="20">
        <f t="shared" si="8"/>
        <v>22.884768000000001</v>
      </c>
      <c r="J86" s="8">
        <v>0.432</v>
      </c>
      <c r="K86" s="8">
        <v>0.252</v>
      </c>
      <c r="L86" s="8"/>
      <c r="M86" s="10">
        <f t="shared" si="9"/>
        <v>-3.1874285714285633E-2</v>
      </c>
      <c r="N86" s="4">
        <f t="shared" si="10"/>
        <v>-0.4152319999999996</v>
      </c>
      <c r="O86" s="4">
        <f t="shared" si="11"/>
        <v>-4.0000000000000036E-3</v>
      </c>
      <c r="P86" s="4">
        <f t="shared" si="12"/>
        <v>4.0000000000000036E-3</v>
      </c>
    </row>
    <row r="87" spans="1:16" ht="15.75" customHeight="1">
      <c r="B87" s="8">
        <v>5</v>
      </c>
      <c r="C87" s="4">
        <v>1.04</v>
      </c>
      <c r="D87" s="4">
        <v>27.8</v>
      </c>
      <c r="E87" s="4">
        <v>0.47699999999999998</v>
      </c>
      <c r="F87" s="4">
        <v>0.26800000000000002</v>
      </c>
      <c r="H87" s="18">
        <f t="shared" si="7"/>
        <v>1.0069837360594796</v>
      </c>
      <c r="I87" s="21">
        <f t="shared" si="8"/>
        <v>27.0878625</v>
      </c>
      <c r="J87" s="4">
        <v>0.47</v>
      </c>
      <c r="K87" s="4">
        <v>0.26900000000000002</v>
      </c>
      <c r="M87" s="10">
        <f t="shared" si="9"/>
        <v>-3.3016263940520485E-2</v>
      </c>
      <c r="N87" s="4">
        <f t="shared" si="10"/>
        <v>-0.71213750000000076</v>
      </c>
      <c r="O87" s="4">
        <f t="shared" si="11"/>
        <v>-7.0000000000000062E-3</v>
      </c>
      <c r="P87" s="4">
        <f t="shared" si="12"/>
        <v>1.0000000000000009E-3</v>
      </c>
    </row>
    <row r="88" spans="1:16" ht="15.75" customHeight="1">
      <c r="B88" s="8">
        <v>6</v>
      </c>
      <c r="C88" s="4">
        <v>0.98</v>
      </c>
      <c r="D88" s="4">
        <v>25.2</v>
      </c>
      <c r="E88" s="4">
        <v>0.45300000000000001</v>
      </c>
      <c r="F88" s="4">
        <v>0.25800000000000001</v>
      </c>
      <c r="H88" s="18">
        <f t="shared" si="7"/>
        <v>0.90946875000000005</v>
      </c>
      <c r="I88" s="21">
        <f t="shared" si="8"/>
        <v>24.282815625000001</v>
      </c>
      <c r="J88" s="4">
        <v>0.44500000000000001</v>
      </c>
      <c r="K88" s="4">
        <v>0.26700000000000002</v>
      </c>
      <c r="M88" s="10">
        <f t="shared" si="9"/>
        <v>-7.0531249999999934E-2</v>
      </c>
      <c r="N88" s="4">
        <f t="shared" si="10"/>
        <v>-0.91718437499999794</v>
      </c>
      <c r="O88" s="4">
        <f t="shared" si="11"/>
        <v>-8.0000000000000071E-3</v>
      </c>
      <c r="P88" s="4">
        <f t="shared" si="12"/>
        <v>9.000000000000008E-3</v>
      </c>
    </row>
    <row r="89" spans="1:16" ht="15.75" customHeight="1">
      <c r="B89" s="8">
        <v>7</v>
      </c>
      <c r="C89" s="4">
        <v>1.1499999999999999</v>
      </c>
      <c r="D89" s="4">
        <v>28.5</v>
      </c>
      <c r="E89" s="4">
        <v>0.48199999999999998</v>
      </c>
      <c r="F89" s="4">
        <v>0.248</v>
      </c>
      <c r="H89" s="18">
        <f t="shared" si="7"/>
        <v>1.0762068164062502</v>
      </c>
      <c r="I89" s="21">
        <f t="shared" si="8"/>
        <v>27.550894500000002</v>
      </c>
      <c r="J89" s="4">
        <v>0.47399999999999998</v>
      </c>
      <c r="K89" s="4">
        <v>0.25600000000000001</v>
      </c>
      <c r="M89" s="10">
        <f t="shared" si="9"/>
        <v>-7.3793183593749756E-2</v>
      </c>
      <c r="N89" s="4">
        <f t="shared" si="10"/>
        <v>-0.94910549999999816</v>
      </c>
      <c r="O89" s="4">
        <f t="shared" si="11"/>
        <v>-8.0000000000000071E-3</v>
      </c>
      <c r="P89" s="4">
        <f t="shared" si="12"/>
        <v>8.0000000000000071E-3</v>
      </c>
    </row>
    <row r="90" spans="1:16" ht="15.75" customHeight="1">
      <c r="B90" s="8">
        <v>8</v>
      </c>
      <c r="C90" s="4">
        <v>1.1299999999999999</v>
      </c>
      <c r="D90" s="4">
        <v>29.5</v>
      </c>
      <c r="E90" s="4">
        <v>0.49</v>
      </c>
      <c r="F90" s="4">
        <v>0.26</v>
      </c>
      <c r="H90" s="18">
        <f t="shared" si="7"/>
        <v>1.0884704009433961</v>
      </c>
      <c r="I90" s="21">
        <f t="shared" si="8"/>
        <v>28.844465624999998</v>
      </c>
      <c r="J90" s="4">
        <v>0.48499999999999999</v>
      </c>
      <c r="K90" s="4">
        <v>0.26500000000000001</v>
      </c>
      <c r="M90" s="10">
        <f t="shared" si="9"/>
        <v>-4.1529599056603805E-2</v>
      </c>
      <c r="N90" s="4">
        <f t="shared" si="10"/>
        <v>-0.655534375000002</v>
      </c>
      <c r="O90" s="4">
        <f t="shared" si="11"/>
        <v>-5.0000000000000044E-3</v>
      </c>
      <c r="P90" s="4">
        <f t="shared" si="12"/>
        <v>5.0000000000000044E-3</v>
      </c>
    </row>
    <row r="91" spans="1:16" ht="15.75" customHeight="1">
      <c r="B91" s="8">
        <v>9</v>
      </c>
      <c r="C91" s="4">
        <v>1.03</v>
      </c>
      <c r="D91" s="4">
        <v>28.3</v>
      </c>
      <c r="E91" s="4">
        <v>0.48</v>
      </c>
      <c r="F91" s="4">
        <v>0.27500000000000002</v>
      </c>
      <c r="H91" s="18">
        <f t="shared" si="7"/>
        <v>0.96193267605633803</v>
      </c>
      <c r="I91" s="21">
        <f t="shared" si="8"/>
        <v>27.318887999999998</v>
      </c>
      <c r="J91" s="4">
        <v>0.47199999999999998</v>
      </c>
      <c r="K91" s="4">
        <v>0.28399999999999997</v>
      </c>
      <c r="M91" s="10">
        <f t="shared" si="9"/>
        <v>-6.8067323943661995E-2</v>
      </c>
      <c r="N91" s="4">
        <f t="shared" si="10"/>
        <v>-0.98111200000000309</v>
      </c>
      <c r="O91" s="4">
        <f t="shared" si="11"/>
        <v>-8.0000000000000071E-3</v>
      </c>
      <c r="P91" s="4">
        <f t="shared" si="12"/>
        <v>8.9999999999999525E-3</v>
      </c>
    </row>
    <row r="92" spans="1:16" ht="15.75" customHeight="1">
      <c r="B92" s="8">
        <v>10</v>
      </c>
      <c r="C92" s="4">
        <v>1.04</v>
      </c>
      <c r="D92" s="4">
        <v>29.2</v>
      </c>
      <c r="E92" s="4">
        <v>0.48799999999999999</v>
      </c>
      <c r="F92" s="4">
        <v>0.28100000000000003</v>
      </c>
      <c r="H92" s="18">
        <f t="shared" si="7"/>
        <v>0.99546114473684211</v>
      </c>
      <c r="I92" s="21">
        <f t="shared" si="8"/>
        <v>28.370642624999999</v>
      </c>
      <c r="J92" s="4">
        <v>0.48099999999999998</v>
      </c>
      <c r="K92" s="4">
        <v>0.28499999999999998</v>
      </c>
      <c r="M92" s="10">
        <f t="shared" si="9"/>
        <v>-4.4538855263157928E-2</v>
      </c>
      <c r="N92" s="4">
        <f t="shared" si="10"/>
        <v>-0.82935737500000073</v>
      </c>
      <c r="O92" s="4">
        <f t="shared" si="11"/>
        <v>-7.0000000000000062E-3</v>
      </c>
      <c r="P92" s="4">
        <f t="shared" si="12"/>
        <v>3.999999999999948E-3</v>
      </c>
    </row>
    <row r="93" spans="1:16" ht="15.75" customHeight="1">
      <c r="A93" s="5" t="s">
        <v>21</v>
      </c>
      <c r="B93" s="5">
        <v>1</v>
      </c>
      <c r="C93" s="16">
        <v>0.5</v>
      </c>
      <c r="D93" s="16">
        <v>14.2</v>
      </c>
      <c r="E93" s="16">
        <v>0.34</v>
      </c>
      <c r="F93" s="16">
        <v>0.28299999999999997</v>
      </c>
      <c r="G93" s="16"/>
      <c r="H93" s="27">
        <f t="shared" si="7"/>
        <v>0.59544068965517238</v>
      </c>
      <c r="I93" s="26">
        <f t="shared" si="8"/>
        <v>15.541001999999999</v>
      </c>
      <c r="J93" s="16">
        <v>0.35599999999999998</v>
      </c>
      <c r="K93" s="16">
        <v>0.26100000000000001</v>
      </c>
      <c r="L93" s="16"/>
      <c r="M93" s="16">
        <f t="shared" si="9"/>
        <v>9.5440689655172384E-2</v>
      </c>
      <c r="N93" s="12">
        <f t="shared" si="10"/>
        <v>1.3410019999999996</v>
      </c>
      <c r="O93" s="12">
        <f t="shared" si="11"/>
        <v>1.5999999999999959E-2</v>
      </c>
      <c r="P93" s="12">
        <f t="shared" si="12"/>
        <v>-2.1999999999999964E-2</v>
      </c>
    </row>
    <row r="94" spans="1:16" ht="15.75" customHeight="1">
      <c r="B94" s="8">
        <v>2</v>
      </c>
      <c r="C94" s="4">
        <v>0.54</v>
      </c>
      <c r="D94" s="4">
        <v>13.2</v>
      </c>
      <c r="E94" s="4">
        <v>0.32800000000000001</v>
      </c>
      <c r="F94" s="4">
        <v>0.24399999999999999</v>
      </c>
      <c r="H94" s="18">
        <f t="shared" si="7"/>
        <v>0.61995467934782622</v>
      </c>
      <c r="I94" s="21">
        <f t="shared" si="8"/>
        <v>14.258957625000004</v>
      </c>
      <c r="J94" s="4">
        <v>0.34100000000000003</v>
      </c>
      <c r="K94" s="4">
        <v>0.23</v>
      </c>
      <c r="M94" s="10">
        <f t="shared" si="9"/>
        <v>7.9954679347826185E-2</v>
      </c>
      <c r="N94" s="4">
        <f t="shared" si="10"/>
        <v>1.058957625000005</v>
      </c>
      <c r="O94" s="4">
        <f t="shared" si="11"/>
        <v>1.3000000000000012E-2</v>
      </c>
      <c r="P94" s="4">
        <f t="shared" si="12"/>
        <v>-1.3999999999999985E-2</v>
      </c>
    </row>
    <row r="95" spans="1:16" ht="15.75" customHeight="1">
      <c r="B95" s="8">
        <v>3</v>
      </c>
      <c r="C95" s="4">
        <v>0.79</v>
      </c>
      <c r="D95" s="4">
        <v>16.7</v>
      </c>
      <c r="E95" s="4">
        <v>0.36899999999999999</v>
      </c>
      <c r="F95" s="4">
        <v>0.21099999999999999</v>
      </c>
      <c r="H95" s="18">
        <f t="shared" si="7"/>
        <v>0.71910407239819008</v>
      </c>
      <c r="I95" s="21">
        <f t="shared" si="8"/>
        <v>15.892200000000001</v>
      </c>
      <c r="J95" s="4">
        <v>0.36</v>
      </c>
      <c r="K95" s="4">
        <v>0.221</v>
      </c>
      <c r="M95" s="10">
        <f t="shared" si="9"/>
        <v>-7.089592760180996E-2</v>
      </c>
      <c r="N95" s="4">
        <f t="shared" si="10"/>
        <v>-0.80779999999999852</v>
      </c>
      <c r="O95" s="4">
        <f t="shared" si="11"/>
        <v>-9.000000000000008E-3</v>
      </c>
      <c r="P95" s="4">
        <f t="shared" si="12"/>
        <v>1.0000000000000009E-2</v>
      </c>
    </row>
    <row r="96" spans="1:16" ht="15.75" customHeight="1">
      <c r="B96" s="8">
        <v>4</v>
      </c>
      <c r="C96" s="4">
        <v>0.65</v>
      </c>
      <c r="D96" s="4">
        <v>16.399999999999999</v>
      </c>
      <c r="E96" s="4">
        <v>0.36499999999999999</v>
      </c>
      <c r="F96" s="4">
        <v>0.25</v>
      </c>
      <c r="H96" s="18">
        <f t="shared" si="7"/>
        <v>0.77057868506493521</v>
      </c>
      <c r="I96" s="21">
        <f t="shared" si="8"/>
        <v>17.800367625000003</v>
      </c>
      <c r="J96" s="4">
        <v>0.38100000000000001</v>
      </c>
      <c r="K96" s="4">
        <v>0.23100000000000001</v>
      </c>
      <c r="M96" s="10">
        <f t="shared" si="9"/>
        <v>0.12057868506493519</v>
      </c>
      <c r="N96" s="4">
        <f t="shared" si="10"/>
        <v>1.4003676250000048</v>
      </c>
      <c r="O96" s="4">
        <f t="shared" si="11"/>
        <v>1.6000000000000014E-2</v>
      </c>
      <c r="P96" s="4">
        <f t="shared" si="12"/>
        <v>-1.8999999999999989E-2</v>
      </c>
    </row>
    <row r="97" spans="1:16" ht="15.75" customHeight="1">
      <c r="B97" s="8">
        <v>5</v>
      </c>
      <c r="C97" s="4">
        <v>0.96</v>
      </c>
      <c r="D97" s="4">
        <v>21.2</v>
      </c>
      <c r="E97" s="4">
        <v>0.41599999999999998</v>
      </c>
      <c r="F97" s="4">
        <v>0.221</v>
      </c>
      <c r="H97" s="18">
        <f t="shared" si="7"/>
        <v>0.83551790783898328</v>
      </c>
      <c r="I97" s="21">
        <f t="shared" si="8"/>
        <v>19.718222625000003</v>
      </c>
      <c r="J97" s="4">
        <v>0.40100000000000002</v>
      </c>
      <c r="K97" s="4">
        <v>0.23599999999999999</v>
      </c>
      <c r="M97" s="10">
        <f t="shared" si="9"/>
        <v>-0.12448209216101669</v>
      </c>
      <c r="N97" s="4">
        <f t="shared" si="10"/>
        <v>-1.4817773749999965</v>
      </c>
      <c r="O97" s="4">
        <f t="shared" si="11"/>
        <v>-1.4999999999999958E-2</v>
      </c>
      <c r="P97" s="4">
        <f t="shared" si="12"/>
        <v>1.4999999999999986E-2</v>
      </c>
    </row>
    <row r="98" spans="1:16" ht="15.75" customHeight="1">
      <c r="B98" s="8">
        <v>6</v>
      </c>
      <c r="C98" s="4">
        <v>1.02</v>
      </c>
      <c r="D98" s="4">
        <v>21.6</v>
      </c>
      <c r="E98" s="4">
        <v>0.42</v>
      </c>
      <c r="F98" s="4">
        <v>0.21299999999999999</v>
      </c>
      <c r="H98" s="18">
        <f t="shared" si="7"/>
        <v>0.88701784388646276</v>
      </c>
      <c r="I98" s="21">
        <f t="shared" si="8"/>
        <v>20.312708624999999</v>
      </c>
      <c r="J98" s="4">
        <v>0.40699999999999997</v>
      </c>
      <c r="K98" s="4">
        <v>0.22900000000000001</v>
      </c>
      <c r="M98" s="10">
        <f t="shared" si="9"/>
        <v>-0.13298215611353725</v>
      </c>
      <c r="N98" s="4">
        <f t="shared" si="10"/>
        <v>-1.2872913750000023</v>
      </c>
      <c r="O98" s="4">
        <f t="shared" si="11"/>
        <v>-1.3000000000000012E-2</v>
      </c>
      <c r="P98" s="4">
        <f t="shared" si="12"/>
        <v>1.6000000000000014E-2</v>
      </c>
    </row>
    <row r="99" spans="1:16" ht="15.75" customHeight="1">
      <c r="B99" s="8">
        <v>7</v>
      </c>
      <c r="C99" s="4">
        <v>1.02</v>
      </c>
      <c r="D99" s="4">
        <v>24.3</v>
      </c>
      <c r="E99" s="4">
        <v>0.44500000000000001</v>
      </c>
      <c r="F99" s="4">
        <v>0.23799999999999999</v>
      </c>
      <c r="H99" s="18">
        <f t="shared" si="7"/>
        <v>0.92759656626506015</v>
      </c>
      <c r="I99" s="21">
        <f t="shared" si="8"/>
        <v>23.097154499999998</v>
      </c>
      <c r="J99" s="4">
        <v>0.434</v>
      </c>
      <c r="K99" s="4">
        <v>0.249</v>
      </c>
      <c r="M99" s="10">
        <f t="shared" si="9"/>
        <v>-9.2403433734939866E-2</v>
      </c>
      <c r="N99" s="4">
        <f t="shared" si="10"/>
        <v>-1.2028455000000022</v>
      </c>
      <c r="O99" s="4">
        <f t="shared" si="11"/>
        <v>-1.100000000000001E-2</v>
      </c>
      <c r="P99" s="4">
        <f t="shared" si="12"/>
        <v>1.100000000000001E-2</v>
      </c>
    </row>
    <row r="100" spans="1:16" ht="15.75" customHeight="1">
      <c r="B100" s="8">
        <v>8</v>
      </c>
      <c r="C100" s="4">
        <v>0.91</v>
      </c>
      <c r="D100" s="4">
        <v>21.4</v>
      </c>
      <c r="E100" s="4">
        <v>0.41799999999999998</v>
      </c>
      <c r="F100" s="4">
        <v>0.23400000000000001</v>
      </c>
      <c r="H100" s="18">
        <f t="shared" si="7"/>
        <v>0.85436725609756092</v>
      </c>
      <c r="I100" s="21">
        <f t="shared" si="8"/>
        <v>21.0174345</v>
      </c>
      <c r="J100" s="4">
        <v>0.41399999999999998</v>
      </c>
      <c r="K100" s="4">
        <v>0.246</v>
      </c>
      <c r="M100" s="10">
        <f t="shared" si="9"/>
        <v>-5.5632743902439108E-2</v>
      </c>
      <c r="N100" s="4">
        <f t="shared" si="10"/>
        <v>-0.38256549999999834</v>
      </c>
      <c r="O100" s="4">
        <f t="shared" si="11"/>
        <v>-4.0000000000000036E-3</v>
      </c>
      <c r="P100" s="4">
        <f t="shared" si="12"/>
        <v>1.1999999999999983E-2</v>
      </c>
    </row>
    <row r="101" spans="1:16" ht="15.75" customHeight="1">
      <c r="B101" s="8">
        <v>9</v>
      </c>
      <c r="C101" s="4">
        <v>0.91</v>
      </c>
      <c r="D101" s="4">
        <v>23</v>
      </c>
      <c r="E101" s="4">
        <v>0.434</v>
      </c>
      <c r="F101" s="4">
        <v>0.252</v>
      </c>
      <c r="H101" s="18">
        <f t="shared" si="7"/>
        <v>0.89555665178571431</v>
      </c>
      <c r="I101" s="21">
        <f t="shared" si="8"/>
        <v>22.568027624999999</v>
      </c>
      <c r="J101" s="4">
        <v>0.42899999999999999</v>
      </c>
      <c r="K101" s="4">
        <v>0.252</v>
      </c>
      <c r="M101" s="10">
        <f t="shared" si="9"/>
        <v>-1.4443348214285723E-2</v>
      </c>
      <c r="N101" s="4">
        <f t="shared" si="10"/>
        <v>-0.43197237500000085</v>
      </c>
      <c r="O101" s="4">
        <f t="shared" si="11"/>
        <v>-5.0000000000000044E-3</v>
      </c>
      <c r="P101" s="4">
        <f t="shared" si="12"/>
        <v>0</v>
      </c>
    </row>
    <row r="102" spans="1:16" ht="15.75" customHeight="1">
      <c r="B102" s="8">
        <v>10</v>
      </c>
      <c r="C102" s="4">
        <v>0.92</v>
      </c>
      <c r="D102" s="4">
        <v>23.9</v>
      </c>
      <c r="E102" s="4">
        <v>0.441</v>
      </c>
      <c r="F102" s="4">
        <v>0.26</v>
      </c>
      <c r="H102" s="18">
        <f t="shared" si="7"/>
        <v>0.86357615094339624</v>
      </c>
      <c r="I102" s="21">
        <f t="shared" si="8"/>
        <v>22.884768000000001</v>
      </c>
      <c r="J102" s="4">
        <v>0.432</v>
      </c>
      <c r="K102" s="4">
        <v>0.26500000000000001</v>
      </c>
      <c r="M102" s="10">
        <f t="shared" si="9"/>
        <v>-5.6423849056603803E-2</v>
      </c>
      <c r="N102" s="4">
        <f t="shared" si="10"/>
        <v>-1.0152319999999975</v>
      </c>
      <c r="O102" s="4">
        <f t="shared" si="11"/>
        <v>-9.000000000000008E-3</v>
      </c>
      <c r="P102" s="4">
        <f t="shared" si="12"/>
        <v>5.0000000000000044E-3</v>
      </c>
    </row>
    <row r="103" spans="1:16" ht="15.75" customHeight="1">
      <c r="A103" s="5" t="s">
        <v>22</v>
      </c>
      <c r="B103" s="5">
        <v>1</v>
      </c>
      <c r="C103" s="16">
        <v>0.76</v>
      </c>
      <c r="D103" s="16">
        <v>19.100000000000001</v>
      </c>
      <c r="E103" s="16">
        <v>0.39500000000000002</v>
      </c>
      <c r="F103" s="16">
        <v>0.252</v>
      </c>
      <c r="G103" s="16"/>
      <c r="H103" s="25">
        <f t="shared" si="7"/>
        <v>0.74774000000000018</v>
      </c>
      <c r="I103" s="26">
        <f t="shared" si="8"/>
        <v>18.843048000000003</v>
      </c>
      <c r="J103" s="16">
        <v>0.39200000000000002</v>
      </c>
      <c r="K103" s="16">
        <v>0.252</v>
      </c>
      <c r="L103" s="16"/>
      <c r="M103" s="16">
        <f t="shared" si="9"/>
        <v>-1.2259999999999827E-2</v>
      </c>
      <c r="N103" s="12">
        <f t="shared" si="10"/>
        <v>-0.25695199999999829</v>
      </c>
      <c r="O103" s="12">
        <f t="shared" si="11"/>
        <v>-3.0000000000000027E-3</v>
      </c>
      <c r="P103" s="12">
        <f t="shared" si="12"/>
        <v>0</v>
      </c>
    </row>
    <row r="104" spans="1:16" ht="15.75" customHeight="1">
      <c r="B104" s="8">
        <v>2</v>
      </c>
      <c r="C104" s="4">
        <v>0.59</v>
      </c>
      <c r="D104" s="4">
        <v>16</v>
      </c>
      <c r="E104" s="4">
        <v>0.36099999999999999</v>
      </c>
      <c r="F104" s="4">
        <v>0.27</v>
      </c>
      <c r="H104" s="18">
        <f t="shared" si="7"/>
        <v>0.76282884297520681</v>
      </c>
      <c r="I104" s="21">
        <f t="shared" si="8"/>
        <v>18.460458000000003</v>
      </c>
      <c r="J104" s="4">
        <v>0.38800000000000001</v>
      </c>
      <c r="K104" s="4">
        <v>0.24199999999999999</v>
      </c>
      <c r="M104" s="10">
        <f t="shared" si="9"/>
        <v>0.17282884297520684</v>
      </c>
      <c r="N104" s="4">
        <f t="shared" si="10"/>
        <v>2.4604580000000027</v>
      </c>
      <c r="O104" s="4">
        <f t="shared" si="11"/>
        <v>2.7000000000000024E-2</v>
      </c>
      <c r="P104" s="4">
        <f t="shared" si="12"/>
        <v>-2.8000000000000025E-2</v>
      </c>
    </row>
    <row r="105" spans="1:16" ht="15.75" customHeight="1">
      <c r="B105" s="8">
        <v>3</v>
      </c>
      <c r="C105" s="4">
        <v>0.75</v>
      </c>
      <c r="D105" s="4">
        <v>19.5</v>
      </c>
      <c r="E105" s="4">
        <v>0.39800000000000002</v>
      </c>
      <c r="F105" s="4">
        <v>0.26</v>
      </c>
      <c r="H105" s="18">
        <f t="shared" si="7"/>
        <v>0.73947055397727279</v>
      </c>
      <c r="I105" s="21">
        <f t="shared" si="8"/>
        <v>19.522022625000002</v>
      </c>
      <c r="J105" s="4">
        <v>0.39900000000000002</v>
      </c>
      <c r="K105" s="4">
        <v>0.26400000000000001</v>
      </c>
      <c r="M105" s="10">
        <f t="shared" si="9"/>
        <v>-1.0529446022727207E-2</v>
      </c>
      <c r="N105" s="4">
        <f t="shared" si="10"/>
        <v>2.2022625000001739E-2</v>
      </c>
      <c r="O105" s="4">
        <f t="shared" si="11"/>
        <v>1.0000000000000009E-3</v>
      </c>
      <c r="P105" s="4">
        <f t="shared" si="12"/>
        <v>4.0000000000000036E-3</v>
      </c>
    </row>
    <row r="106" spans="1:16" ht="15.75" customHeight="1">
      <c r="B106" s="8">
        <v>4</v>
      </c>
      <c r="C106" s="4">
        <v>0.84</v>
      </c>
      <c r="D106" s="4">
        <v>21.2</v>
      </c>
      <c r="E106" s="4">
        <v>0.41599999999999998</v>
      </c>
      <c r="F106" s="4">
        <v>0.254</v>
      </c>
      <c r="H106" s="18">
        <f t="shared" si="7"/>
        <v>0.83146026082677171</v>
      </c>
      <c r="I106" s="21">
        <f t="shared" si="8"/>
        <v>21.119090625000002</v>
      </c>
      <c r="J106" s="4">
        <v>0.41499999999999998</v>
      </c>
      <c r="K106" s="4">
        <v>0.254</v>
      </c>
      <c r="M106" s="10">
        <f t="shared" si="9"/>
        <v>-8.5397391732282557E-3</v>
      </c>
      <c r="N106" s="4">
        <f t="shared" si="10"/>
        <v>-8.0909374999997397E-2</v>
      </c>
      <c r="O106" s="4">
        <f t="shared" si="11"/>
        <v>-1.0000000000000009E-3</v>
      </c>
      <c r="P106" s="4">
        <f t="shared" si="12"/>
        <v>0</v>
      </c>
    </row>
    <row r="107" spans="1:16" ht="15.75" customHeight="1">
      <c r="B107" s="8">
        <v>5</v>
      </c>
      <c r="C107" s="4">
        <v>0.85</v>
      </c>
      <c r="D107" s="4">
        <v>20.8</v>
      </c>
      <c r="E107" s="4">
        <v>0.41199999999999998</v>
      </c>
      <c r="F107" s="4">
        <v>0.246</v>
      </c>
      <c r="H107" s="18">
        <f t="shared" si="7"/>
        <v>0.81176765060240963</v>
      </c>
      <c r="I107" s="21">
        <f t="shared" si="8"/>
        <v>20.2130145</v>
      </c>
      <c r="J107" s="4">
        <v>0.40600000000000003</v>
      </c>
      <c r="K107" s="4">
        <v>0.249</v>
      </c>
      <c r="M107" s="10">
        <f t="shared" si="9"/>
        <v>-3.8232349397590348E-2</v>
      </c>
      <c r="N107" s="4">
        <f t="shared" si="10"/>
        <v>-0.58698550000000083</v>
      </c>
      <c r="O107" s="4">
        <f t="shared" si="11"/>
        <v>-5.9999999999999498E-3</v>
      </c>
      <c r="P107" s="4">
        <f t="shared" si="12"/>
        <v>3.0000000000000027E-3</v>
      </c>
    </row>
    <row r="108" spans="1:16" ht="15.75" customHeight="1">
      <c r="B108" s="8">
        <v>6</v>
      </c>
      <c r="C108" s="4">
        <v>0.52</v>
      </c>
      <c r="D108" s="4">
        <v>14.3</v>
      </c>
      <c r="E108" s="4">
        <v>0.34200000000000003</v>
      </c>
      <c r="F108" s="4">
        <v>0.27300000000000002</v>
      </c>
      <c r="H108" s="18">
        <f t="shared" si="7"/>
        <v>0.65443643426294829</v>
      </c>
      <c r="I108" s="21">
        <f t="shared" si="8"/>
        <v>16.426354500000002</v>
      </c>
      <c r="J108" s="4">
        <v>0.36599999999999999</v>
      </c>
      <c r="K108" s="4">
        <v>0.251</v>
      </c>
      <c r="M108" s="10">
        <f t="shared" si="9"/>
        <v>0.13443643426294827</v>
      </c>
      <c r="N108" s="4">
        <f t="shared" si="10"/>
        <v>2.1263545000000015</v>
      </c>
      <c r="O108" s="4">
        <f t="shared" si="11"/>
        <v>2.3999999999999966E-2</v>
      </c>
      <c r="P108" s="4">
        <f t="shared" si="12"/>
        <v>-2.200000000000002E-2</v>
      </c>
    </row>
    <row r="109" spans="1:16" ht="15.75" customHeight="1">
      <c r="B109" s="8">
        <v>7</v>
      </c>
      <c r="C109" s="4">
        <v>0.69</v>
      </c>
      <c r="D109" s="4">
        <v>18.3</v>
      </c>
      <c r="E109" s="4">
        <v>0.38700000000000001</v>
      </c>
      <c r="F109" s="4">
        <v>0.26600000000000001</v>
      </c>
      <c r="H109" s="18">
        <f t="shared" si="7"/>
        <v>0.86188372373949573</v>
      </c>
      <c r="I109" s="21">
        <f t="shared" si="8"/>
        <v>20.512832624999998</v>
      </c>
      <c r="J109" s="4">
        <v>0.40899999999999997</v>
      </c>
      <c r="K109" s="4">
        <v>0.23799999999999999</v>
      </c>
      <c r="M109" s="10">
        <f t="shared" si="9"/>
        <v>0.17188372373949579</v>
      </c>
      <c r="N109" s="4">
        <f t="shared" si="10"/>
        <v>2.2128326249999972</v>
      </c>
      <c r="O109" s="4">
        <f t="shared" si="11"/>
        <v>2.1999999999999964E-2</v>
      </c>
      <c r="P109" s="4">
        <f t="shared" si="12"/>
        <v>-2.8000000000000025E-2</v>
      </c>
    </row>
    <row r="110" spans="1:16" ht="15.75" customHeight="1">
      <c r="B110" s="8">
        <v>8</v>
      </c>
      <c r="C110" s="4">
        <v>0.81</v>
      </c>
      <c r="D110" s="4">
        <v>18.7</v>
      </c>
      <c r="E110" s="4">
        <v>0.39100000000000001</v>
      </c>
      <c r="F110" s="4">
        <v>0.23</v>
      </c>
      <c r="H110" s="18">
        <f t="shared" si="7"/>
        <v>0.76918575000000022</v>
      </c>
      <c r="I110" s="21">
        <f t="shared" si="8"/>
        <v>18.460458000000003</v>
      </c>
      <c r="J110" s="4">
        <v>0.38800000000000001</v>
      </c>
      <c r="K110" s="4">
        <v>0.24</v>
      </c>
      <c r="M110" s="10">
        <f t="shared" si="9"/>
        <v>-4.081424999999983E-2</v>
      </c>
      <c r="N110" s="4">
        <f t="shared" si="10"/>
        <v>-0.23954199999999659</v>
      </c>
      <c r="O110" s="4">
        <f t="shared" si="11"/>
        <v>-3.0000000000000027E-3</v>
      </c>
      <c r="P110" s="4">
        <f t="shared" si="12"/>
        <v>9.9999999999999811E-3</v>
      </c>
    </row>
    <row r="111" spans="1:16" ht="15.75" customHeight="1">
      <c r="B111" s="8">
        <v>9</v>
      </c>
      <c r="C111" s="4">
        <v>0.84</v>
      </c>
      <c r="D111" s="4">
        <v>20.6</v>
      </c>
      <c r="E111" s="4">
        <v>0.41</v>
      </c>
      <c r="F111" s="4">
        <v>0.246</v>
      </c>
      <c r="H111" s="18">
        <f t="shared" si="7"/>
        <v>0.80304046875000024</v>
      </c>
      <c r="I111" s="21">
        <f t="shared" si="8"/>
        <v>19.915403625000007</v>
      </c>
      <c r="J111" s="4">
        <v>0.40300000000000002</v>
      </c>
      <c r="K111" s="4">
        <v>0.248</v>
      </c>
      <c r="M111" s="10">
        <f t="shared" si="9"/>
        <v>-3.6959531249999733E-2</v>
      </c>
      <c r="N111" s="4">
        <f t="shared" si="10"/>
        <v>-0.68459637499999459</v>
      </c>
      <c r="O111" s="4">
        <f t="shared" si="11"/>
        <v>-6.9999999999999507E-3</v>
      </c>
      <c r="P111" s="4">
        <f t="shared" si="12"/>
        <v>2.0000000000000018E-3</v>
      </c>
    </row>
    <row r="112" spans="1:16" ht="15.75" customHeight="1">
      <c r="B112" s="8">
        <v>10</v>
      </c>
      <c r="C112" s="4">
        <v>0.72</v>
      </c>
      <c r="D112" s="4">
        <v>18</v>
      </c>
      <c r="E112" s="4">
        <v>0.38300000000000001</v>
      </c>
      <c r="F112" s="4">
        <v>0.248</v>
      </c>
      <c r="H112" s="18">
        <f t="shared" ref="H112:H175" si="13">(I112/K112)/100</f>
        <v>0.72966237154150204</v>
      </c>
      <c r="I112" s="21">
        <f t="shared" ref="I112:I175" si="14">(9.81*(J112)^2/8)*100</f>
        <v>18.460458000000003</v>
      </c>
      <c r="J112" s="4">
        <v>0.38800000000000001</v>
      </c>
      <c r="K112" s="4">
        <v>0.253</v>
      </c>
      <c r="M112" s="10">
        <f t="shared" ref="M112:M175" si="15">H112-C112</f>
        <v>9.6623715415020683E-3</v>
      </c>
      <c r="N112" s="4">
        <f t="shared" ref="N112:N175" si="16">I112-D112</f>
        <v>0.4604580000000027</v>
      </c>
      <c r="O112" s="4">
        <f t="shared" ref="O112:O175" si="17">J112-E112</f>
        <v>5.0000000000000044E-3</v>
      </c>
      <c r="P112" s="4">
        <f t="shared" ref="P112:P175" si="18">K112-F112</f>
        <v>5.0000000000000044E-3</v>
      </c>
    </row>
    <row r="113" spans="1:16" ht="15.75" customHeight="1">
      <c r="A113" s="5" t="s">
        <v>23</v>
      </c>
      <c r="B113" s="5">
        <v>1</v>
      </c>
      <c r="C113" s="16">
        <v>0.67</v>
      </c>
      <c r="D113" s="16">
        <v>16.5</v>
      </c>
      <c r="E113" s="16">
        <v>0.36699999999999999</v>
      </c>
      <c r="F113" s="16">
        <v>0.248</v>
      </c>
      <c r="G113" s="16"/>
      <c r="H113" s="25">
        <f t="shared" si="13"/>
        <v>0.64119736607142852</v>
      </c>
      <c r="I113" s="26">
        <f t="shared" si="14"/>
        <v>16.158173625</v>
      </c>
      <c r="J113" s="16">
        <v>0.36299999999999999</v>
      </c>
      <c r="K113" s="16">
        <v>0.252</v>
      </c>
      <c r="L113" s="16"/>
      <c r="M113" s="16">
        <f t="shared" si="15"/>
        <v>-2.8802633928571519E-2</v>
      </c>
      <c r="N113" s="12">
        <f t="shared" si="16"/>
        <v>-0.34182637500000013</v>
      </c>
      <c r="O113" s="12">
        <f t="shared" si="17"/>
        <v>-4.0000000000000036E-3</v>
      </c>
      <c r="P113" s="12">
        <f t="shared" si="18"/>
        <v>4.0000000000000036E-3</v>
      </c>
    </row>
    <row r="114" spans="1:16" ht="15.75" customHeight="1">
      <c r="B114" s="8">
        <v>2</v>
      </c>
      <c r="C114" s="4">
        <v>0.66</v>
      </c>
      <c r="D114" s="4">
        <v>16.5</v>
      </c>
      <c r="E114" s="4">
        <v>0.36699999999999999</v>
      </c>
      <c r="F114" s="4">
        <v>0.25</v>
      </c>
      <c r="H114" s="18">
        <f t="shared" si="13"/>
        <v>0.63866298913043484</v>
      </c>
      <c r="I114" s="21">
        <f t="shared" si="14"/>
        <v>16.158173625</v>
      </c>
      <c r="J114" s="4">
        <v>0.36299999999999999</v>
      </c>
      <c r="K114" s="4">
        <v>0.253</v>
      </c>
      <c r="M114" s="10">
        <f t="shared" si="15"/>
        <v>-2.1337010869565187E-2</v>
      </c>
      <c r="N114" s="4">
        <f t="shared" si="16"/>
        <v>-0.34182637500000013</v>
      </c>
      <c r="O114" s="4">
        <f t="shared" si="17"/>
        <v>-4.0000000000000036E-3</v>
      </c>
      <c r="P114" s="4">
        <f t="shared" si="18"/>
        <v>3.0000000000000027E-3</v>
      </c>
    </row>
    <row r="115" spans="1:16" ht="15.75" customHeight="1">
      <c r="B115" s="8">
        <v>3</v>
      </c>
      <c r="C115" s="4">
        <v>0.63</v>
      </c>
      <c r="D115" s="4">
        <v>15.8</v>
      </c>
      <c r="E115" s="4">
        <v>0.35899999999999999</v>
      </c>
      <c r="F115" s="4">
        <v>0.252</v>
      </c>
      <c r="H115" s="18">
        <f t="shared" si="13"/>
        <v>0.59898510174418607</v>
      </c>
      <c r="I115" s="21">
        <f t="shared" si="14"/>
        <v>15.453815625000001</v>
      </c>
      <c r="J115" s="4">
        <v>0.35499999999999998</v>
      </c>
      <c r="K115" s="4">
        <v>0.25800000000000001</v>
      </c>
      <c r="M115" s="10">
        <f t="shared" si="15"/>
        <v>-3.1014898255813939E-2</v>
      </c>
      <c r="N115" s="4">
        <f t="shared" si="16"/>
        <v>-0.34618437499999999</v>
      </c>
      <c r="O115" s="4">
        <f t="shared" si="17"/>
        <v>-4.0000000000000036E-3</v>
      </c>
      <c r="P115" s="4">
        <f t="shared" si="18"/>
        <v>6.0000000000000053E-3</v>
      </c>
    </row>
    <row r="116" spans="1:16" ht="15.75" customHeight="1">
      <c r="B116" s="8">
        <v>4</v>
      </c>
      <c r="C116" s="4">
        <v>0.53</v>
      </c>
      <c r="D116" s="4">
        <v>13.8</v>
      </c>
      <c r="E116" s="4">
        <v>0.33600000000000002</v>
      </c>
      <c r="F116" s="4">
        <v>0.26</v>
      </c>
      <c r="H116" s="18">
        <f t="shared" si="13"/>
        <v>0.53756213378906259</v>
      </c>
      <c r="I116" s="21">
        <f t="shared" si="14"/>
        <v>13.761590625000004</v>
      </c>
      <c r="J116" s="4">
        <v>0.33500000000000002</v>
      </c>
      <c r="K116" s="4">
        <v>0.25600000000000001</v>
      </c>
      <c r="M116" s="10">
        <f t="shared" si="15"/>
        <v>7.5621337890625639E-3</v>
      </c>
      <c r="N116" s="4">
        <f t="shared" si="16"/>
        <v>-3.840937499999697E-2</v>
      </c>
      <c r="O116" s="4">
        <f t="shared" si="17"/>
        <v>-1.0000000000000009E-3</v>
      </c>
      <c r="P116" s="4">
        <f t="shared" si="18"/>
        <v>-4.0000000000000036E-3</v>
      </c>
    </row>
    <row r="117" spans="1:16" ht="15.75" customHeight="1">
      <c r="B117" s="8">
        <v>5</v>
      </c>
      <c r="C117" s="4">
        <v>0.49</v>
      </c>
      <c r="D117" s="4">
        <v>13.5</v>
      </c>
      <c r="E117" s="4">
        <v>0.33200000000000002</v>
      </c>
      <c r="F117" s="4">
        <v>0.27300000000000002</v>
      </c>
      <c r="H117" s="18">
        <f t="shared" si="13"/>
        <v>0.59922269117647053</v>
      </c>
      <c r="I117" s="21">
        <f t="shared" si="14"/>
        <v>15.280178625</v>
      </c>
      <c r="J117" s="4">
        <v>0.35299999999999998</v>
      </c>
      <c r="K117" s="4">
        <v>0.255</v>
      </c>
      <c r="M117" s="10">
        <f t="shared" si="15"/>
        <v>0.10922269117647054</v>
      </c>
      <c r="N117" s="4">
        <f t="shared" si="16"/>
        <v>1.7801786249999996</v>
      </c>
      <c r="O117" s="4">
        <f t="shared" si="17"/>
        <v>2.0999999999999963E-2</v>
      </c>
      <c r="P117" s="4">
        <f t="shared" si="18"/>
        <v>-1.8000000000000016E-2</v>
      </c>
    </row>
    <row r="118" spans="1:16" ht="15.75" customHeight="1">
      <c r="B118" s="8">
        <v>6</v>
      </c>
      <c r="C118" s="4">
        <v>0.73</v>
      </c>
      <c r="D118" s="4">
        <v>16</v>
      </c>
      <c r="E118" s="4">
        <v>0.36099999999999999</v>
      </c>
      <c r="F118" s="4">
        <v>0.219</v>
      </c>
      <c r="H118" s="18">
        <f t="shared" si="13"/>
        <v>0.66059686956521735</v>
      </c>
      <c r="I118" s="21">
        <f t="shared" si="14"/>
        <v>15.193727999999998</v>
      </c>
      <c r="J118" s="4">
        <v>0.35199999999999998</v>
      </c>
      <c r="K118" s="4">
        <v>0.23</v>
      </c>
      <c r="M118" s="10">
        <f t="shared" si="15"/>
        <v>-6.9403130434782634E-2</v>
      </c>
      <c r="N118" s="4">
        <f t="shared" si="16"/>
        <v>-0.80627200000000165</v>
      </c>
      <c r="O118" s="4">
        <f t="shared" si="17"/>
        <v>-9.000000000000008E-3</v>
      </c>
      <c r="P118" s="4">
        <f t="shared" si="18"/>
        <v>1.100000000000001E-2</v>
      </c>
    </row>
    <row r="119" spans="1:16" ht="15.75" customHeight="1">
      <c r="B119" s="8">
        <v>7</v>
      </c>
      <c r="C119" s="4">
        <v>0.73</v>
      </c>
      <c r="D119" s="4">
        <v>17.2</v>
      </c>
      <c r="E119" s="4">
        <v>0.375</v>
      </c>
      <c r="F119" s="4">
        <v>0.23599999999999999</v>
      </c>
      <c r="H119" s="18">
        <f t="shared" si="13"/>
        <v>0.71086223437499996</v>
      </c>
      <c r="I119" s="21">
        <f t="shared" si="14"/>
        <v>17.060693624999999</v>
      </c>
      <c r="J119" s="4">
        <v>0.373</v>
      </c>
      <c r="K119" s="4">
        <v>0.24</v>
      </c>
      <c r="M119" s="10">
        <f t="shared" si="15"/>
        <v>-1.9137765625000025E-2</v>
      </c>
      <c r="N119" s="4">
        <f t="shared" si="16"/>
        <v>-0.13930637500000032</v>
      </c>
      <c r="O119" s="4">
        <f t="shared" si="17"/>
        <v>-2.0000000000000018E-3</v>
      </c>
      <c r="P119" s="4">
        <f t="shared" si="18"/>
        <v>4.0000000000000036E-3</v>
      </c>
    </row>
    <row r="120" spans="1:16" ht="15.75" customHeight="1">
      <c r="B120" s="8">
        <v>8</v>
      </c>
      <c r="C120" s="4">
        <v>0.73</v>
      </c>
      <c r="D120" s="4">
        <v>17.100000000000001</v>
      </c>
      <c r="E120" s="4">
        <v>0.373</v>
      </c>
      <c r="F120" s="4">
        <v>0.23400000000000001</v>
      </c>
      <c r="H120" s="18">
        <f t="shared" si="13"/>
        <v>0.75301924126637543</v>
      </c>
      <c r="I120" s="21">
        <f t="shared" si="14"/>
        <v>17.244140625</v>
      </c>
      <c r="J120" s="4">
        <v>0.375</v>
      </c>
      <c r="K120" s="4">
        <v>0.22900000000000001</v>
      </c>
      <c r="M120" s="10">
        <f t="shared" si="15"/>
        <v>2.3019241266375445E-2</v>
      </c>
      <c r="N120" s="4">
        <f t="shared" si="16"/>
        <v>0.14414062499999858</v>
      </c>
      <c r="O120" s="4">
        <f t="shared" si="17"/>
        <v>2.0000000000000018E-3</v>
      </c>
      <c r="P120" s="4">
        <f t="shared" si="18"/>
        <v>-5.0000000000000044E-3</v>
      </c>
    </row>
    <row r="121" spans="1:16" ht="15.75" customHeight="1">
      <c r="B121" s="8">
        <v>9</v>
      </c>
      <c r="C121" s="4">
        <v>0.67</v>
      </c>
      <c r="D121" s="4">
        <v>16.7</v>
      </c>
      <c r="E121" s="4">
        <v>0.36899999999999999</v>
      </c>
      <c r="F121" s="4">
        <v>0.248</v>
      </c>
      <c r="H121" s="18">
        <f t="shared" si="13"/>
        <v>0.70472487804878059</v>
      </c>
      <c r="I121" s="21">
        <f t="shared" si="14"/>
        <v>17.336232000000003</v>
      </c>
      <c r="J121" s="4">
        <v>0.376</v>
      </c>
      <c r="K121" s="4">
        <v>0.246</v>
      </c>
      <c r="M121" s="10">
        <f t="shared" si="15"/>
        <v>3.472487804878055E-2</v>
      </c>
      <c r="N121" s="4">
        <f t="shared" si="16"/>
        <v>0.63623200000000324</v>
      </c>
      <c r="O121" s="4">
        <f t="shared" si="17"/>
        <v>7.0000000000000062E-3</v>
      </c>
      <c r="P121" s="4">
        <f t="shared" si="18"/>
        <v>-2.0000000000000018E-3</v>
      </c>
    </row>
    <row r="122" spans="1:16" ht="15.75" customHeight="1">
      <c r="B122" s="8">
        <v>10</v>
      </c>
      <c r="C122" s="4">
        <v>0.71</v>
      </c>
      <c r="D122" s="4">
        <v>18.100000000000001</v>
      </c>
      <c r="E122" s="4">
        <v>0.38500000000000001</v>
      </c>
      <c r="F122" s="4">
        <v>0.254</v>
      </c>
      <c r="H122" s="18">
        <f t="shared" si="13"/>
        <v>0.66481761627906977</v>
      </c>
      <c r="I122" s="21">
        <f t="shared" si="14"/>
        <v>17.1522945</v>
      </c>
      <c r="J122" s="4">
        <v>0.374</v>
      </c>
      <c r="K122" s="4">
        <v>0.25800000000000001</v>
      </c>
      <c r="M122" s="10">
        <f t="shared" si="15"/>
        <v>-4.5182383720930197E-2</v>
      </c>
      <c r="N122" s="4">
        <f t="shared" si="16"/>
        <v>-0.94770550000000142</v>
      </c>
      <c r="O122" s="4">
        <f t="shared" si="17"/>
        <v>-1.100000000000001E-2</v>
      </c>
      <c r="P122" s="4">
        <f t="shared" si="18"/>
        <v>4.0000000000000036E-3</v>
      </c>
    </row>
    <row r="123" spans="1:16" ht="15.75" customHeight="1">
      <c r="A123" s="5" t="s">
        <v>24</v>
      </c>
      <c r="B123" s="5">
        <v>1</v>
      </c>
      <c r="C123" s="16">
        <v>0.49</v>
      </c>
      <c r="D123" s="16">
        <v>10.199999999999999</v>
      </c>
      <c r="E123" s="16">
        <v>0.28899999999999998</v>
      </c>
      <c r="F123" s="16">
        <v>0.21099999999999999</v>
      </c>
      <c r="G123" s="16"/>
      <c r="H123" s="27">
        <f t="shared" si="13"/>
        <v>0.40982594730941713</v>
      </c>
      <c r="I123" s="26">
        <f t="shared" si="14"/>
        <v>9.1391186250000018</v>
      </c>
      <c r="J123" s="16">
        <v>0.27300000000000002</v>
      </c>
      <c r="K123" s="16">
        <v>0.223</v>
      </c>
      <c r="L123" s="16"/>
      <c r="M123" s="16">
        <f t="shared" si="15"/>
        <v>-8.0174052690582864E-2</v>
      </c>
      <c r="N123" s="12">
        <f t="shared" si="16"/>
        <v>-1.0608813749999975</v>
      </c>
      <c r="O123" s="12">
        <f t="shared" si="17"/>
        <v>-1.5999999999999959E-2</v>
      </c>
      <c r="P123" s="12">
        <f t="shared" si="18"/>
        <v>1.2000000000000011E-2</v>
      </c>
    </row>
    <row r="124" spans="1:16" ht="15.75" customHeight="1">
      <c r="B124" s="8">
        <v>2</v>
      </c>
      <c r="C124" s="8">
        <v>0.25</v>
      </c>
      <c r="D124" s="8">
        <v>6</v>
      </c>
      <c r="E124" s="8">
        <v>0.221</v>
      </c>
      <c r="F124" s="8">
        <v>0.23599999999999999</v>
      </c>
      <c r="G124" s="8"/>
      <c r="H124" s="18">
        <f t="shared" si="13"/>
        <v>0.32942250000000001</v>
      </c>
      <c r="I124" s="20">
        <f t="shared" si="14"/>
        <v>7.1814105000000001</v>
      </c>
      <c r="J124" s="8">
        <v>0.24199999999999999</v>
      </c>
      <c r="K124" s="8">
        <v>0.218</v>
      </c>
      <c r="L124" s="8"/>
      <c r="M124" s="10">
        <f t="shared" si="15"/>
        <v>7.9422500000000007E-2</v>
      </c>
      <c r="N124" s="4">
        <f t="shared" si="16"/>
        <v>1.1814105000000001</v>
      </c>
      <c r="O124" s="4">
        <f t="shared" si="17"/>
        <v>2.0999999999999991E-2</v>
      </c>
      <c r="P124" s="4">
        <f t="shared" si="18"/>
        <v>-1.7999999999999988E-2</v>
      </c>
    </row>
    <row r="125" spans="1:16" ht="15.75" customHeight="1">
      <c r="B125" s="8">
        <v>3</v>
      </c>
      <c r="C125" s="8">
        <v>0.34</v>
      </c>
      <c r="D125" s="8">
        <v>7.7</v>
      </c>
      <c r="E125" s="8">
        <v>0.25</v>
      </c>
      <c r="F125" s="8">
        <v>0.22700000000000001</v>
      </c>
      <c r="G125" s="8"/>
      <c r="H125" s="18">
        <f t="shared" si="13"/>
        <v>0.39567000000000008</v>
      </c>
      <c r="I125" s="20">
        <f t="shared" si="14"/>
        <v>8.5464720000000014</v>
      </c>
      <c r="J125" s="8">
        <v>0.26400000000000001</v>
      </c>
      <c r="K125" s="8">
        <v>0.216</v>
      </c>
      <c r="L125" s="8"/>
      <c r="M125" s="10">
        <f t="shared" si="15"/>
        <v>5.5670000000000053E-2</v>
      </c>
      <c r="N125" s="4">
        <f t="shared" si="16"/>
        <v>0.84647200000000122</v>
      </c>
      <c r="O125" s="4">
        <f t="shared" si="17"/>
        <v>1.4000000000000012E-2</v>
      </c>
      <c r="P125" s="4">
        <f t="shared" si="18"/>
        <v>-1.100000000000001E-2</v>
      </c>
    </row>
    <row r="126" spans="1:16" ht="15.75" customHeight="1">
      <c r="B126" s="8">
        <v>4</v>
      </c>
      <c r="C126" s="8">
        <v>0.48</v>
      </c>
      <c r="D126" s="8">
        <v>9.8000000000000007</v>
      </c>
      <c r="E126" s="8">
        <v>0.28299999999999997</v>
      </c>
      <c r="F126" s="8">
        <v>0.20499999999999999</v>
      </c>
      <c r="G126" s="8"/>
      <c r="H126" s="18">
        <f t="shared" si="13"/>
        <v>0.42793811320754727</v>
      </c>
      <c r="I126" s="20">
        <f t="shared" si="14"/>
        <v>9.0722880000000021</v>
      </c>
      <c r="J126" s="8">
        <v>0.27200000000000002</v>
      </c>
      <c r="K126" s="8">
        <v>0.21199999999999999</v>
      </c>
      <c r="L126" s="8"/>
      <c r="M126" s="10">
        <f t="shared" si="15"/>
        <v>-5.2061886792452716E-2</v>
      </c>
      <c r="N126" s="4">
        <f t="shared" si="16"/>
        <v>-0.72771199999999858</v>
      </c>
      <c r="O126" s="4">
        <f t="shared" si="17"/>
        <v>-1.0999999999999954E-2</v>
      </c>
      <c r="P126" s="4">
        <f t="shared" si="18"/>
        <v>7.0000000000000062E-3</v>
      </c>
    </row>
    <row r="127" spans="1:16" ht="15.75" customHeight="1">
      <c r="B127" s="8">
        <v>5</v>
      </c>
      <c r="C127" s="4">
        <v>0.46</v>
      </c>
      <c r="D127" s="4">
        <v>9.6999999999999993</v>
      </c>
      <c r="E127" s="4">
        <v>0.28100000000000003</v>
      </c>
      <c r="F127" s="4">
        <v>0.21099999999999999</v>
      </c>
      <c r="H127" s="18">
        <f t="shared" si="13"/>
        <v>0.42539062500000008</v>
      </c>
      <c r="I127" s="21">
        <f t="shared" si="14"/>
        <v>9.2735156250000017</v>
      </c>
      <c r="J127" s="4">
        <v>0.27500000000000002</v>
      </c>
      <c r="K127" s="4">
        <v>0.218</v>
      </c>
      <c r="M127" s="10">
        <f t="shared" si="15"/>
        <v>-3.4609374999999942E-2</v>
      </c>
      <c r="N127" s="4">
        <f t="shared" si="16"/>
        <v>-0.42648437499999758</v>
      </c>
      <c r="O127" s="4">
        <f t="shared" si="17"/>
        <v>-6.0000000000000053E-3</v>
      </c>
      <c r="P127" s="4">
        <f t="shared" si="18"/>
        <v>7.0000000000000062E-3</v>
      </c>
    </row>
    <row r="128" spans="1:16" ht="15.75" customHeight="1">
      <c r="B128" s="8">
        <v>6</v>
      </c>
      <c r="C128" s="4">
        <v>0.52</v>
      </c>
      <c r="D128" s="4">
        <v>10.9</v>
      </c>
      <c r="E128" s="4">
        <v>0.29899999999999999</v>
      </c>
      <c r="F128" s="4">
        <v>0.20899999999999999</v>
      </c>
      <c r="H128" s="18">
        <f t="shared" si="13"/>
        <v>0.45815351351351347</v>
      </c>
      <c r="I128" s="21">
        <f t="shared" si="14"/>
        <v>10.171007999999999</v>
      </c>
      <c r="J128" s="4">
        <v>0.28799999999999998</v>
      </c>
      <c r="K128" s="4">
        <v>0.222</v>
      </c>
      <c r="M128" s="10">
        <f t="shared" si="15"/>
        <v>-6.1846486486486552E-2</v>
      </c>
      <c r="N128" s="4">
        <f t="shared" si="16"/>
        <v>-0.72899200000000164</v>
      </c>
      <c r="O128" s="4">
        <f t="shared" si="17"/>
        <v>-1.100000000000001E-2</v>
      </c>
      <c r="P128" s="4">
        <f t="shared" si="18"/>
        <v>1.3000000000000012E-2</v>
      </c>
    </row>
    <row r="129" spans="1:16" ht="15.75" customHeight="1">
      <c r="B129" s="8">
        <v>7</v>
      </c>
      <c r="C129" s="4">
        <v>0.38</v>
      </c>
      <c r="D129" s="4">
        <v>8.8000000000000007</v>
      </c>
      <c r="E129" s="4">
        <v>0.26800000000000002</v>
      </c>
      <c r="F129" s="4">
        <v>0.23</v>
      </c>
      <c r="H129" s="18">
        <f t="shared" si="13"/>
        <v>0.48310201061320757</v>
      </c>
      <c r="I129" s="21">
        <f t="shared" si="14"/>
        <v>10.241762625</v>
      </c>
      <c r="J129" s="4">
        <v>0.28899999999999998</v>
      </c>
      <c r="K129" s="4">
        <v>0.21199999999999999</v>
      </c>
      <c r="M129" s="10">
        <f t="shared" si="15"/>
        <v>0.10310201061320756</v>
      </c>
      <c r="N129" s="4">
        <f t="shared" si="16"/>
        <v>1.4417626249999991</v>
      </c>
      <c r="O129" s="4">
        <f t="shared" si="17"/>
        <v>2.0999999999999963E-2</v>
      </c>
      <c r="P129" s="4">
        <f t="shared" si="18"/>
        <v>-1.8000000000000016E-2</v>
      </c>
    </row>
    <row r="130" spans="1:16" ht="15.75" customHeight="1">
      <c r="B130" s="8">
        <v>8</v>
      </c>
      <c r="C130" s="4">
        <v>0.56000000000000005</v>
      </c>
      <c r="D130" s="4">
        <v>11.8</v>
      </c>
      <c r="E130" s="4">
        <v>0.311</v>
      </c>
      <c r="F130" s="4">
        <v>0.21299999999999999</v>
      </c>
      <c r="H130" s="18">
        <f t="shared" si="13"/>
        <v>0.52912970046082952</v>
      </c>
      <c r="I130" s="21">
        <f t="shared" si="14"/>
        <v>11.4821145</v>
      </c>
      <c r="J130" s="4">
        <v>0.30599999999999999</v>
      </c>
      <c r="K130" s="4">
        <v>0.217</v>
      </c>
      <c r="M130" s="10">
        <f t="shared" si="15"/>
        <v>-3.0870299539170531E-2</v>
      </c>
      <c r="N130" s="4">
        <f t="shared" si="16"/>
        <v>-0.31788550000000093</v>
      </c>
      <c r="O130" s="4">
        <f t="shared" si="17"/>
        <v>-5.0000000000000044E-3</v>
      </c>
      <c r="P130" s="4">
        <f t="shared" si="18"/>
        <v>4.0000000000000036E-3</v>
      </c>
    </row>
    <row r="131" spans="1:16" ht="15.75" customHeight="1">
      <c r="B131" s="8">
        <v>9</v>
      </c>
      <c r="C131" s="4">
        <v>0.5</v>
      </c>
      <c r="D131" s="4">
        <v>10.9</v>
      </c>
      <c r="E131" s="4">
        <v>0.29899999999999999</v>
      </c>
      <c r="F131" s="4">
        <v>0.221</v>
      </c>
      <c r="H131" s="18">
        <f t="shared" si="13"/>
        <v>0.49052209459459462</v>
      </c>
      <c r="I131" s="21">
        <f t="shared" si="14"/>
        <v>10.889590500000001</v>
      </c>
      <c r="J131" s="4">
        <v>0.29799999999999999</v>
      </c>
      <c r="K131" s="4">
        <v>0.222</v>
      </c>
      <c r="M131" s="10">
        <f t="shared" si="15"/>
        <v>-9.4779054054053846E-3</v>
      </c>
      <c r="N131" s="4">
        <f t="shared" si="16"/>
        <v>-1.0409499999999738E-2</v>
      </c>
      <c r="O131" s="4">
        <f t="shared" si="17"/>
        <v>-1.0000000000000009E-3</v>
      </c>
      <c r="P131" s="4">
        <f t="shared" si="18"/>
        <v>1.0000000000000009E-3</v>
      </c>
    </row>
    <row r="132" spans="1:16" ht="15.75" customHeight="1">
      <c r="B132" s="8">
        <v>10</v>
      </c>
      <c r="C132" s="4">
        <v>0.49</v>
      </c>
      <c r="D132" s="4">
        <v>10.8</v>
      </c>
      <c r="E132" s="4">
        <v>0.29699999999999999</v>
      </c>
      <c r="F132" s="4">
        <v>0.221</v>
      </c>
      <c r="H132" s="18">
        <f t="shared" si="13"/>
        <v>0.47744209459459452</v>
      </c>
      <c r="I132" s="21">
        <f t="shared" si="14"/>
        <v>10.599214499999999</v>
      </c>
      <c r="J132" s="4">
        <v>0.29399999999999998</v>
      </c>
      <c r="K132" s="4">
        <v>0.222</v>
      </c>
      <c r="M132" s="10">
        <f t="shared" si="15"/>
        <v>-1.2557905405405467E-2</v>
      </c>
      <c r="N132" s="4">
        <f t="shared" si="16"/>
        <v>-0.20078550000000206</v>
      </c>
      <c r="O132" s="4">
        <f t="shared" si="17"/>
        <v>-3.0000000000000027E-3</v>
      </c>
      <c r="P132" s="4">
        <f t="shared" si="18"/>
        <v>1.0000000000000009E-3</v>
      </c>
    </row>
    <row r="133" spans="1:16" ht="15.75" customHeight="1">
      <c r="A133" s="5" t="s">
        <v>25</v>
      </c>
      <c r="B133" s="5">
        <v>1</v>
      </c>
      <c r="C133" s="16">
        <v>1.27</v>
      </c>
      <c r="D133" s="16">
        <v>29</v>
      </c>
      <c r="E133" s="16">
        <v>0.48599999999999999</v>
      </c>
      <c r="F133" s="16">
        <v>0.22900000000000001</v>
      </c>
      <c r="G133" s="16"/>
      <c r="H133" s="27">
        <f t="shared" si="13"/>
        <v>1.1235761392405066</v>
      </c>
      <c r="I133" s="26">
        <f t="shared" si="14"/>
        <v>26.628754500000003</v>
      </c>
      <c r="J133" s="16">
        <v>0.46600000000000003</v>
      </c>
      <c r="K133" s="16">
        <v>0.23699999999999999</v>
      </c>
      <c r="L133" s="16"/>
      <c r="M133" s="16">
        <f t="shared" si="15"/>
        <v>-0.14642386075949343</v>
      </c>
      <c r="N133" s="12">
        <f t="shared" si="16"/>
        <v>-2.371245499999997</v>
      </c>
      <c r="O133" s="12">
        <f t="shared" si="17"/>
        <v>-1.9999999999999962E-2</v>
      </c>
      <c r="P133" s="12">
        <f t="shared" si="18"/>
        <v>7.9999999999999793E-3</v>
      </c>
    </row>
    <row r="134" spans="1:16" ht="15.75" customHeight="1">
      <c r="B134" s="8">
        <v>2</v>
      </c>
      <c r="C134" s="8">
        <v>1.5</v>
      </c>
      <c r="D134" s="8">
        <v>29.2</v>
      </c>
      <c r="E134" s="8">
        <v>0.48799999999999999</v>
      </c>
      <c r="F134" s="8">
        <v>0.19500000000000001</v>
      </c>
      <c r="G134" s="8"/>
      <c r="H134" s="18">
        <f t="shared" si="13"/>
        <v>1.2361487782805429</v>
      </c>
      <c r="I134" s="20">
        <f t="shared" si="14"/>
        <v>27.318887999999998</v>
      </c>
      <c r="J134" s="8">
        <v>0.47199999999999998</v>
      </c>
      <c r="K134" s="8">
        <v>0.221</v>
      </c>
      <c r="L134" s="8"/>
      <c r="M134" s="10">
        <f t="shared" si="15"/>
        <v>-0.26385122171945707</v>
      </c>
      <c r="N134" s="4">
        <f t="shared" si="16"/>
        <v>-1.8811120000000017</v>
      </c>
      <c r="O134" s="4">
        <f t="shared" si="17"/>
        <v>-1.6000000000000014E-2</v>
      </c>
      <c r="P134" s="4">
        <f t="shared" si="18"/>
        <v>2.5999999999999995E-2</v>
      </c>
    </row>
    <row r="135" spans="1:16" ht="15.75" customHeight="1">
      <c r="B135" s="8">
        <v>3</v>
      </c>
      <c r="C135" s="8">
        <v>1.4</v>
      </c>
      <c r="D135" s="8">
        <v>30.2</v>
      </c>
      <c r="E135" s="8">
        <v>0.496</v>
      </c>
      <c r="F135" s="8">
        <v>0.215</v>
      </c>
      <c r="G135" s="8"/>
      <c r="H135" s="18">
        <f t="shared" si="13"/>
        <v>1.2661658</v>
      </c>
      <c r="I135" s="20">
        <f t="shared" si="14"/>
        <v>28.488730499999999</v>
      </c>
      <c r="J135" s="8">
        <v>0.48199999999999998</v>
      </c>
      <c r="K135" s="8">
        <v>0.22500000000000001</v>
      </c>
      <c r="L135" s="8"/>
      <c r="M135" s="10">
        <f t="shared" si="15"/>
        <v>-0.1338341999999999</v>
      </c>
      <c r="N135" s="4">
        <f t="shared" si="16"/>
        <v>-1.7112695000000002</v>
      </c>
      <c r="O135" s="4">
        <f t="shared" si="17"/>
        <v>-1.4000000000000012E-2</v>
      </c>
      <c r="P135" s="4">
        <f t="shared" si="18"/>
        <v>1.0000000000000009E-2</v>
      </c>
    </row>
    <row r="136" spans="1:16" ht="15.75" customHeight="1">
      <c r="B136" s="8">
        <v>4</v>
      </c>
      <c r="C136" s="8">
        <v>1.39</v>
      </c>
      <c r="D136" s="8">
        <v>31.9</v>
      </c>
      <c r="E136" s="8">
        <v>0.51</v>
      </c>
      <c r="F136" s="8">
        <v>0.22900000000000001</v>
      </c>
      <c r="G136" s="8"/>
      <c r="H136" s="18">
        <f t="shared" si="13"/>
        <v>1.2566731611570248</v>
      </c>
      <c r="I136" s="20">
        <f t="shared" si="14"/>
        <v>30.411490499999999</v>
      </c>
      <c r="J136" s="8">
        <v>0.498</v>
      </c>
      <c r="K136" s="8">
        <v>0.24199999999999999</v>
      </c>
      <c r="L136" s="8"/>
      <c r="M136" s="10">
        <f t="shared" si="15"/>
        <v>-0.13332683884297514</v>
      </c>
      <c r="N136" s="4">
        <f t="shared" si="16"/>
        <v>-1.4885094999999993</v>
      </c>
      <c r="O136" s="4">
        <f t="shared" si="17"/>
        <v>-1.2000000000000011E-2</v>
      </c>
      <c r="P136" s="4">
        <f t="shared" si="18"/>
        <v>1.2999999999999984E-2</v>
      </c>
    </row>
    <row r="137" spans="1:16" ht="15.75" customHeight="1">
      <c r="B137" s="8">
        <v>5</v>
      </c>
      <c r="C137" s="4">
        <v>1.35</v>
      </c>
      <c r="D137" s="4">
        <v>30.4</v>
      </c>
      <c r="E137" s="4">
        <v>0.498</v>
      </c>
      <c r="F137" s="4">
        <v>0.22500000000000001</v>
      </c>
      <c r="H137" s="18">
        <f t="shared" si="13"/>
        <v>1.2122864042553192</v>
      </c>
      <c r="I137" s="21">
        <f t="shared" si="14"/>
        <v>28.488730499999999</v>
      </c>
      <c r="J137" s="4">
        <v>0.48199999999999998</v>
      </c>
      <c r="K137" s="4">
        <v>0.23499999999999999</v>
      </c>
      <c r="M137" s="10">
        <f t="shared" si="15"/>
        <v>-0.13771359574468089</v>
      </c>
      <c r="N137" s="4">
        <f t="shared" si="16"/>
        <v>-1.9112694999999995</v>
      </c>
      <c r="O137" s="4">
        <f t="shared" si="17"/>
        <v>-1.6000000000000014E-2</v>
      </c>
      <c r="P137" s="4">
        <f t="shared" si="18"/>
        <v>9.9999999999999811E-3</v>
      </c>
    </row>
    <row r="138" spans="1:16" ht="15.75" customHeight="1">
      <c r="B138" s="8">
        <v>6</v>
      </c>
      <c r="C138" s="4">
        <v>1.37</v>
      </c>
      <c r="D138" s="4">
        <v>28.1</v>
      </c>
      <c r="E138" s="4">
        <v>0.47899999999999998</v>
      </c>
      <c r="F138" s="4">
        <v>0.20499999999999999</v>
      </c>
      <c r="H138" s="18">
        <f t="shared" si="13"/>
        <v>1.2100979015837106</v>
      </c>
      <c r="I138" s="21">
        <f t="shared" si="14"/>
        <v>26.743163625000005</v>
      </c>
      <c r="J138" s="4">
        <v>0.46700000000000003</v>
      </c>
      <c r="K138" s="4">
        <v>0.221</v>
      </c>
      <c r="M138" s="10">
        <f t="shared" si="15"/>
        <v>-0.15990209841628955</v>
      </c>
      <c r="N138" s="4">
        <f t="shared" si="16"/>
        <v>-1.3568363749999968</v>
      </c>
      <c r="O138" s="4">
        <f t="shared" si="17"/>
        <v>-1.1999999999999955E-2</v>
      </c>
      <c r="P138" s="4">
        <f t="shared" si="18"/>
        <v>1.6000000000000014E-2</v>
      </c>
    </row>
    <row r="139" spans="1:16" ht="15.75" customHeight="1">
      <c r="B139" s="8">
        <v>7</v>
      </c>
      <c r="C139" s="4">
        <v>1.32</v>
      </c>
      <c r="D139" s="4">
        <v>31.4</v>
      </c>
      <c r="E139" s="4">
        <v>0.50600000000000001</v>
      </c>
      <c r="F139" s="4">
        <v>0.23799999999999999</v>
      </c>
      <c r="H139" s="18">
        <f t="shared" si="13"/>
        <v>1.2067521364541833</v>
      </c>
      <c r="I139" s="21">
        <f t="shared" si="14"/>
        <v>30.289478625000005</v>
      </c>
      <c r="J139" s="4">
        <v>0.497</v>
      </c>
      <c r="K139" s="4">
        <v>0.251</v>
      </c>
      <c r="M139" s="10">
        <f t="shared" si="15"/>
        <v>-0.11324786354581673</v>
      </c>
      <c r="N139" s="4">
        <f t="shared" si="16"/>
        <v>-1.110521374999994</v>
      </c>
      <c r="O139" s="4">
        <f t="shared" si="17"/>
        <v>-9.000000000000008E-3</v>
      </c>
      <c r="P139" s="4">
        <f t="shared" si="18"/>
        <v>1.3000000000000012E-2</v>
      </c>
    </row>
    <row r="140" spans="1:16" ht="15.75" customHeight="1">
      <c r="B140" s="8">
        <v>8</v>
      </c>
      <c r="C140" s="4">
        <v>1.39</v>
      </c>
      <c r="D140" s="4">
        <v>32.6</v>
      </c>
      <c r="E140" s="4">
        <v>0.51600000000000001</v>
      </c>
      <c r="F140" s="4">
        <v>0.23400000000000001</v>
      </c>
      <c r="H140" s="18">
        <f t="shared" si="13"/>
        <v>1.2816574026639345</v>
      </c>
      <c r="I140" s="21">
        <f t="shared" si="14"/>
        <v>31.272440625000002</v>
      </c>
      <c r="J140" s="4">
        <v>0.505</v>
      </c>
      <c r="K140" s="4">
        <v>0.24399999999999999</v>
      </c>
      <c r="M140" s="10">
        <f t="shared" si="15"/>
        <v>-0.10834259733606544</v>
      </c>
      <c r="N140" s="4">
        <f t="shared" si="16"/>
        <v>-1.3275593749999999</v>
      </c>
      <c r="O140" s="4">
        <f t="shared" si="17"/>
        <v>-1.100000000000001E-2</v>
      </c>
      <c r="P140" s="4">
        <f t="shared" si="18"/>
        <v>9.9999999999999811E-3</v>
      </c>
    </row>
    <row r="141" spans="1:16" ht="15.75" customHeight="1">
      <c r="B141" s="8">
        <v>9</v>
      </c>
      <c r="C141" s="4">
        <v>1.41</v>
      </c>
      <c r="D141" s="4">
        <v>31.6</v>
      </c>
      <c r="E141" s="4">
        <v>0.50800000000000001</v>
      </c>
      <c r="F141" s="4">
        <v>0.22500000000000001</v>
      </c>
      <c r="H141" s="18">
        <f t="shared" si="13"/>
        <v>1.2626546202531648</v>
      </c>
      <c r="I141" s="21">
        <f t="shared" si="14"/>
        <v>29.9249145</v>
      </c>
      <c r="J141" s="4">
        <v>0.49399999999999999</v>
      </c>
      <c r="K141" s="4">
        <v>0.23699999999999999</v>
      </c>
      <c r="M141" s="10">
        <f t="shared" si="15"/>
        <v>-0.14734537974683515</v>
      </c>
      <c r="N141" s="4">
        <f t="shared" si="16"/>
        <v>-1.6750855000000016</v>
      </c>
      <c r="O141" s="4">
        <f t="shared" si="17"/>
        <v>-1.4000000000000012E-2</v>
      </c>
      <c r="P141" s="4">
        <f t="shared" si="18"/>
        <v>1.1999999999999983E-2</v>
      </c>
    </row>
    <row r="142" spans="1:16" ht="15.75" customHeight="1">
      <c r="B142" s="8">
        <v>10</v>
      </c>
      <c r="C142" s="4">
        <v>1.31</v>
      </c>
      <c r="D142" s="4">
        <v>27.6</v>
      </c>
      <c r="E142" s="4">
        <v>0.47499999999999998</v>
      </c>
      <c r="F142" s="4">
        <v>0.21099999999999999</v>
      </c>
      <c r="H142" s="18">
        <f t="shared" si="13"/>
        <v>1.1691959318181817</v>
      </c>
      <c r="I142" s="21">
        <f t="shared" si="14"/>
        <v>25.722310499999999</v>
      </c>
      <c r="J142" s="4">
        <v>0.45800000000000002</v>
      </c>
      <c r="K142" s="4">
        <v>0.22</v>
      </c>
      <c r="M142" s="10">
        <f t="shared" si="15"/>
        <v>-0.14080406818181834</v>
      </c>
      <c r="N142" s="4">
        <f t="shared" si="16"/>
        <v>-1.8776895000000025</v>
      </c>
      <c r="O142" s="4">
        <f t="shared" si="17"/>
        <v>-1.699999999999996E-2</v>
      </c>
      <c r="P142" s="4">
        <f t="shared" si="18"/>
        <v>9.000000000000008E-3</v>
      </c>
    </row>
    <row r="143" spans="1:16" ht="15.75" customHeight="1">
      <c r="A143" s="5" t="s">
        <v>26</v>
      </c>
      <c r="B143" s="5">
        <v>1</v>
      </c>
      <c r="C143" s="15">
        <v>1.1299999999999999</v>
      </c>
      <c r="D143" s="15">
        <v>25.6</v>
      </c>
      <c r="E143" s="15">
        <v>0.45700000000000002</v>
      </c>
      <c r="F143" s="15">
        <v>0.22700000000000001</v>
      </c>
      <c r="G143" s="15"/>
      <c r="H143" s="22">
        <f t="shared" si="13"/>
        <v>1.0510348695652174</v>
      </c>
      <c r="I143" s="19">
        <f t="shared" si="14"/>
        <v>24.173802000000002</v>
      </c>
      <c r="J143" s="15">
        <v>0.44400000000000001</v>
      </c>
      <c r="K143" s="15">
        <v>0.23</v>
      </c>
      <c r="L143" s="15"/>
      <c r="M143" s="16">
        <f t="shared" si="15"/>
        <v>-7.8965130434782482E-2</v>
      </c>
      <c r="N143" s="12">
        <f t="shared" si="16"/>
        <v>-1.4261979999999994</v>
      </c>
      <c r="O143" s="12">
        <f t="shared" si="17"/>
        <v>-1.3000000000000012E-2</v>
      </c>
      <c r="P143" s="12">
        <f t="shared" si="18"/>
        <v>3.0000000000000027E-3</v>
      </c>
    </row>
    <row r="144" spans="1:16" ht="15.75" customHeight="1">
      <c r="B144" s="8">
        <v>2</v>
      </c>
      <c r="C144" s="4">
        <v>1.32</v>
      </c>
      <c r="D144" s="4">
        <v>26.3</v>
      </c>
      <c r="E144" s="4">
        <v>0.46300000000000002</v>
      </c>
      <c r="F144" s="4">
        <v>0.19900000000000001</v>
      </c>
      <c r="H144" s="18">
        <f t="shared" si="13"/>
        <v>1.1498289593023256</v>
      </c>
      <c r="I144" s="21">
        <f t="shared" si="14"/>
        <v>24.721322625000003</v>
      </c>
      <c r="J144" s="4">
        <v>0.44900000000000001</v>
      </c>
      <c r="K144" s="4">
        <v>0.215</v>
      </c>
      <c r="M144" s="10">
        <f t="shared" si="15"/>
        <v>-0.17017104069767441</v>
      </c>
      <c r="N144" s="4">
        <f t="shared" si="16"/>
        <v>-1.5786773749999981</v>
      </c>
      <c r="O144" s="4">
        <f t="shared" si="17"/>
        <v>-1.4000000000000012E-2</v>
      </c>
      <c r="P144" s="4">
        <f t="shared" si="18"/>
        <v>1.5999999999999986E-2</v>
      </c>
    </row>
    <row r="145" spans="1:16" ht="15.75" customHeight="1">
      <c r="B145" s="8">
        <v>3</v>
      </c>
      <c r="C145" s="4">
        <v>1.34</v>
      </c>
      <c r="D145" s="4">
        <v>24.5</v>
      </c>
      <c r="E145" s="4">
        <v>0.44700000000000001</v>
      </c>
      <c r="F145" s="4">
        <v>0.184</v>
      </c>
      <c r="H145" s="18">
        <f t="shared" si="13"/>
        <v>1.1616633502538072</v>
      </c>
      <c r="I145" s="21">
        <f t="shared" si="14"/>
        <v>22.884768000000001</v>
      </c>
      <c r="J145" s="4">
        <v>0.432</v>
      </c>
      <c r="K145" s="4">
        <v>0.19700000000000001</v>
      </c>
      <c r="M145" s="10">
        <f t="shared" si="15"/>
        <v>-0.1783366497461929</v>
      </c>
      <c r="N145" s="4">
        <f t="shared" si="16"/>
        <v>-1.6152319999999989</v>
      </c>
      <c r="O145" s="4">
        <f t="shared" si="17"/>
        <v>-1.5000000000000013E-2</v>
      </c>
      <c r="P145" s="4">
        <f t="shared" si="18"/>
        <v>1.3000000000000012E-2</v>
      </c>
    </row>
    <row r="146" spans="1:16" ht="15.75" customHeight="1">
      <c r="B146" s="8">
        <v>4</v>
      </c>
      <c r="C146" s="4">
        <v>1.37</v>
      </c>
      <c r="D146" s="4">
        <v>25.2</v>
      </c>
      <c r="E146" s="4">
        <v>0.45300000000000001</v>
      </c>
      <c r="F146" s="4">
        <v>0.184</v>
      </c>
      <c r="H146" s="18">
        <f t="shared" si="13"/>
        <v>1.2099247727272728</v>
      </c>
      <c r="I146" s="21">
        <f t="shared" si="14"/>
        <v>23.956510500000004</v>
      </c>
      <c r="J146" s="4">
        <v>0.442</v>
      </c>
      <c r="K146" s="4">
        <v>0.19800000000000001</v>
      </c>
      <c r="M146" s="10">
        <f t="shared" si="15"/>
        <v>-0.16007522727272727</v>
      </c>
      <c r="N146" s="4">
        <f t="shared" si="16"/>
        <v>-1.2434894999999955</v>
      </c>
      <c r="O146" s="4">
        <f t="shared" si="17"/>
        <v>-1.100000000000001E-2</v>
      </c>
      <c r="P146" s="4">
        <f t="shared" si="18"/>
        <v>1.4000000000000012E-2</v>
      </c>
    </row>
    <row r="147" spans="1:16" ht="15.75" customHeight="1">
      <c r="B147" s="8">
        <v>5</v>
      </c>
      <c r="C147" s="4">
        <v>1.36</v>
      </c>
      <c r="D147" s="4">
        <v>26.3</v>
      </c>
      <c r="E147" s="4">
        <v>0.46300000000000002</v>
      </c>
      <c r="F147" s="4">
        <v>0.193</v>
      </c>
      <c r="H147" s="18">
        <f t="shared" si="13"/>
        <v>1.2021195853960396</v>
      </c>
      <c r="I147" s="21">
        <f t="shared" si="14"/>
        <v>24.282815625000001</v>
      </c>
      <c r="J147" s="4">
        <v>0.44500000000000001</v>
      </c>
      <c r="K147" s="4">
        <v>0.20200000000000001</v>
      </c>
      <c r="M147" s="10">
        <f t="shared" si="15"/>
        <v>-0.15788041460396052</v>
      </c>
      <c r="N147" s="4">
        <f t="shared" si="16"/>
        <v>-2.0171843749999994</v>
      </c>
      <c r="O147" s="4">
        <f t="shared" si="17"/>
        <v>-1.8000000000000016E-2</v>
      </c>
      <c r="P147" s="4">
        <f t="shared" si="18"/>
        <v>9.000000000000008E-3</v>
      </c>
    </row>
    <row r="148" spans="1:16" ht="15.75" customHeight="1">
      <c r="B148" s="8">
        <v>6</v>
      </c>
      <c r="C148" s="4">
        <v>1.23</v>
      </c>
      <c r="D148" s="4">
        <v>26</v>
      </c>
      <c r="E148" s="4">
        <v>0.46100000000000002</v>
      </c>
      <c r="F148" s="4">
        <v>0.21099999999999999</v>
      </c>
      <c r="H148" s="18">
        <f t="shared" si="13"/>
        <v>1.1037106768558953</v>
      </c>
      <c r="I148" s="21">
        <f t="shared" si="14"/>
        <v>25.274974500000003</v>
      </c>
      <c r="J148" s="4">
        <v>0.45400000000000001</v>
      </c>
      <c r="K148" s="4">
        <v>0.22900000000000001</v>
      </c>
      <c r="M148" s="10">
        <f t="shared" si="15"/>
        <v>-0.12628932314410468</v>
      </c>
      <c r="N148" s="4">
        <f t="shared" si="16"/>
        <v>-0.72502549999999744</v>
      </c>
      <c r="O148" s="4">
        <f t="shared" si="17"/>
        <v>-7.0000000000000062E-3</v>
      </c>
      <c r="P148" s="4">
        <f t="shared" si="18"/>
        <v>1.8000000000000016E-2</v>
      </c>
    </row>
    <row r="149" spans="1:16" ht="15.75" customHeight="1">
      <c r="B149" s="8">
        <v>7</v>
      </c>
      <c r="C149" s="4">
        <v>0.94</v>
      </c>
      <c r="D149" s="4">
        <v>21.2</v>
      </c>
      <c r="E149" s="4">
        <v>0.41599999999999998</v>
      </c>
      <c r="F149" s="4">
        <v>0.22700000000000001</v>
      </c>
      <c r="H149" s="18">
        <f t="shared" si="13"/>
        <v>0.88316124456521738</v>
      </c>
      <c r="I149" s="21">
        <f t="shared" si="14"/>
        <v>20.312708624999999</v>
      </c>
      <c r="J149" s="4">
        <v>0.40699999999999997</v>
      </c>
      <c r="K149" s="4">
        <v>0.23</v>
      </c>
      <c r="M149" s="10">
        <f t="shared" si="15"/>
        <v>-5.6838755434782562E-2</v>
      </c>
      <c r="N149" s="4">
        <f t="shared" si="16"/>
        <v>-0.88729137500000022</v>
      </c>
      <c r="O149" s="4">
        <f t="shared" si="17"/>
        <v>-9.000000000000008E-3</v>
      </c>
      <c r="P149" s="4">
        <f t="shared" si="18"/>
        <v>3.0000000000000027E-3</v>
      </c>
    </row>
    <row r="150" spans="1:16" ht="15.75" customHeight="1">
      <c r="B150" s="8">
        <v>8</v>
      </c>
      <c r="C150" s="4">
        <v>1.02</v>
      </c>
      <c r="D150" s="4">
        <v>24.3</v>
      </c>
      <c r="E150" s="4">
        <v>0.44500000000000001</v>
      </c>
      <c r="F150" s="4">
        <v>0.23799999999999999</v>
      </c>
      <c r="H150" s="18">
        <f t="shared" si="13"/>
        <v>0.90933679133858258</v>
      </c>
      <c r="I150" s="21">
        <f t="shared" si="14"/>
        <v>23.097154499999998</v>
      </c>
      <c r="J150" s="4">
        <v>0.434</v>
      </c>
      <c r="K150" s="4">
        <v>0.254</v>
      </c>
      <c r="M150" s="10">
        <f t="shared" si="15"/>
        <v>-0.11066320866141743</v>
      </c>
      <c r="N150" s="4">
        <f t="shared" si="16"/>
        <v>-1.2028455000000022</v>
      </c>
      <c r="O150" s="4">
        <f t="shared" si="17"/>
        <v>-1.100000000000001E-2</v>
      </c>
      <c r="P150" s="4">
        <f t="shared" si="18"/>
        <v>1.6000000000000014E-2</v>
      </c>
    </row>
    <row r="151" spans="1:16" ht="15.75" customHeight="1">
      <c r="B151" s="8">
        <v>9</v>
      </c>
      <c r="C151" s="4">
        <v>1.24</v>
      </c>
      <c r="D151" s="4">
        <v>27.4</v>
      </c>
      <c r="E151" s="4">
        <v>0.47299999999999998</v>
      </c>
      <c r="F151" s="4">
        <v>0.221</v>
      </c>
      <c r="H151" s="18">
        <f t="shared" si="13"/>
        <v>1.0992440384615383</v>
      </c>
      <c r="I151" s="21">
        <f t="shared" si="14"/>
        <v>25.722310499999999</v>
      </c>
      <c r="J151" s="4">
        <v>0.45800000000000002</v>
      </c>
      <c r="K151" s="4">
        <v>0.23400000000000001</v>
      </c>
      <c r="M151" s="10">
        <f t="shared" si="15"/>
        <v>-0.1407559615384617</v>
      </c>
      <c r="N151" s="4">
        <f t="shared" si="16"/>
        <v>-1.6776894999999996</v>
      </c>
      <c r="O151" s="4">
        <f t="shared" si="17"/>
        <v>-1.4999999999999958E-2</v>
      </c>
      <c r="P151" s="4">
        <f t="shared" si="18"/>
        <v>1.3000000000000012E-2</v>
      </c>
    </row>
    <row r="152" spans="1:16" ht="15.75" customHeight="1">
      <c r="B152" s="8">
        <v>10</v>
      </c>
      <c r="C152" s="4">
        <v>1.1399999999999999</v>
      </c>
      <c r="D152" s="4">
        <v>23.7</v>
      </c>
      <c r="E152" s="4">
        <v>0.439</v>
      </c>
      <c r="F152" s="4">
        <v>0.20699999999999999</v>
      </c>
      <c r="H152" s="18">
        <f t="shared" si="13"/>
        <v>1.0353133561643835</v>
      </c>
      <c r="I152" s="21">
        <f t="shared" si="14"/>
        <v>22.6733625</v>
      </c>
      <c r="J152" s="4">
        <v>0.43</v>
      </c>
      <c r="K152" s="4">
        <v>0.219</v>
      </c>
      <c r="M152" s="10">
        <f t="shared" si="15"/>
        <v>-0.10468664383561643</v>
      </c>
      <c r="N152" s="4">
        <f t="shared" si="16"/>
        <v>-1.0266374999999996</v>
      </c>
      <c r="O152" s="4">
        <f t="shared" si="17"/>
        <v>-9.000000000000008E-3</v>
      </c>
      <c r="P152" s="4">
        <f t="shared" si="18"/>
        <v>1.2000000000000011E-2</v>
      </c>
    </row>
    <row r="153" spans="1:16" ht="15.75" customHeight="1">
      <c r="A153" s="5" t="s">
        <v>27</v>
      </c>
      <c r="B153" s="5">
        <v>1</v>
      </c>
      <c r="C153" s="15">
        <v>1.1399999999999999</v>
      </c>
      <c r="D153" s="15">
        <v>23.5</v>
      </c>
      <c r="E153" s="15">
        <v>0.438</v>
      </c>
      <c r="F153" s="15">
        <v>0.20499999999999999</v>
      </c>
      <c r="G153" s="15"/>
      <c r="H153" s="17">
        <f t="shared" si="13"/>
        <v>0.98282250000000004</v>
      </c>
      <c r="I153" s="19">
        <f t="shared" si="14"/>
        <v>21.425530500000001</v>
      </c>
      <c r="J153" s="15">
        <v>0.41799999999999998</v>
      </c>
      <c r="K153" s="15">
        <v>0.218</v>
      </c>
      <c r="L153" s="15"/>
      <c r="M153" s="16">
        <f t="shared" si="15"/>
        <v>-0.15717749999999986</v>
      </c>
      <c r="N153" s="12">
        <f t="shared" si="16"/>
        <v>-2.0744694999999993</v>
      </c>
      <c r="O153" s="12">
        <f t="shared" si="17"/>
        <v>-2.0000000000000018E-2</v>
      </c>
      <c r="P153" s="12">
        <f t="shared" si="18"/>
        <v>1.3000000000000012E-2</v>
      </c>
    </row>
    <row r="154" spans="1:16" ht="15.75" customHeight="1">
      <c r="B154" s="8">
        <v>2</v>
      </c>
      <c r="C154" s="4">
        <v>1.35</v>
      </c>
      <c r="D154" s="4">
        <v>26</v>
      </c>
      <c r="E154" s="4">
        <v>0.46100000000000002</v>
      </c>
      <c r="F154" s="4">
        <v>0.193</v>
      </c>
      <c r="H154" s="18">
        <f t="shared" si="13"/>
        <v>1.1609116981132077</v>
      </c>
      <c r="I154" s="21">
        <f t="shared" si="14"/>
        <v>24.611328000000004</v>
      </c>
      <c r="J154" s="4">
        <v>0.44800000000000001</v>
      </c>
      <c r="K154" s="4">
        <v>0.21199999999999999</v>
      </c>
      <c r="M154" s="10">
        <f t="shared" si="15"/>
        <v>-0.18908830188679238</v>
      </c>
      <c r="N154" s="4">
        <f t="shared" si="16"/>
        <v>-1.3886719999999961</v>
      </c>
      <c r="O154" s="4">
        <f t="shared" si="17"/>
        <v>-1.3000000000000012E-2</v>
      </c>
      <c r="P154" s="4">
        <f t="shared" si="18"/>
        <v>1.8999999999999989E-2</v>
      </c>
    </row>
    <row r="155" spans="1:16" ht="15.75" customHeight="1">
      <c r="B155" s="8">
        <v>3</v>
      </c>
      <c r="C155" s="4">
        <v>1.26</v>
      </c>
      <c r="D155" s="4">
        <v>25.8</v>
      </c>
      <c r="E155" s="4">
        <v>0.45900000000000002</v>
      </c>
      <c r="F155" s="4">
        <v>0.20499999999999999</v>
      </c>
      <c r="H155" s="18">
        <f t="shared" si="13"/>
        <v>1.1500620560747665</v>
      </c>
      <c r="I155" s="21">
        <f t="shared" si="14"/>
        <v>24.611328000000004</v>
      </c>
      <c r="J155" s="4">
        <v>0.44800000000000001</v>
      </c>
      <c r="K155" s="4">
        <v>0.214</v>
      </c>
      <c r="M155" s="10">
        <f t="shared" si="15"/>
        <v>-0.10993794392523348</v>
      </c>
      <c r="N155" s="4">
        <f t="shared" si="16"/>
        <v>-1.1886719999999968</v>
      </c>
      <c r="O155" s="4">
        <f t="shared" si="17"/>
        <v>-1.100000000000001E-2</v>
      </c>
      <c r="P155" s="4">
        <f t="shared" si="18"/>
        <v>9.000000000000008E-3</v>
      </c>
    </row>
    <row r="156" spans="1:16" ht="15.75" customHeight="1">
      <c r="B156" s="8">
        <v>4</v>
      </c>
      <c r="C156" s="4">
        <v>1.4</v>
      </c>
      <c r="D156" s="4">
        <v>29.5</v>
      </c>
      <c r="E156" s="4">
        <v>0.49</v>
      </c>
      <c r="F156" s="4">
        <v>0.21099999999999999</v>
      </c>
      <c r="H156" s="18">
        <f t="shared" si="13"/>
        <v>1.2449204701327432</v>
      </c>
      <c r="I156" s="21">
        <f t="shared" si="14"/>
        <v>28.135202624999998</v>
      </c>
      <c r="J156" s="4">
        <v>0.47899999999999998</v>
      </c>
      <c r="K156" s="4">
        <v>0.22600000000000001</v>
      </c>
      <c r="M156" s="10">
        <f t="shared" si="15"/>
        <v>-0.1550795298672567</v>
      </c>
      <c r="N156" s="4">
        <f t="shared" si="16"/>
        <v>-1.364797375000002</v>
      </c>
      <c r="O156" s="4">
        <f t="shared" si="17"/>
        <v>-1.100000000000001E-2</v>
      </c>
      <c r="P156" s="4">
        <f t="shared" si="18"/>
        <v>1.5000000000000013E-2</v>
      </c>
    </row>
    <row r="157" spans="1:16" ht="15.75" customHeight="1">
      <c r="B157" s="8">
        <v>5</v>
      </c>
      <c r="C157" s="4">
        <v>1.32</v>
      </c>
      <c r="D157" s="4">
        <v>27.8</v>
      </c>
      <c r="E157" s="4">
        <v>0.47699999999999998</v>
      </c>
      <c r="F157" s="4">
        <v>0.21099999999999999</v>
      </c>
      <c r="H157" s="18">
        <f t="shared" si="13"/>
        <v>1.2536061117511521</v>
      </c>
      <c r="I157" s="21">
        <f t="shared" si="14"/>
        <v>27.203252625000001</v>
      </c>
      <c r="J157" s="4">
        <v>0.47099999999999997</v>
      </c>
      <c r="K157" s="4">
        <v>0.217</v>
      </c>
      <c r="M157" s="10">
        <f t="shared" si="15"/>
        <v>-6.6393888248847954E-2</v>
      </c>
      <c r="N157" s="4">
        <f t="shared" si="16"/>
        <v>-0.59674737499999964</v>
      </c>
      <c r="O157" s="4">
        <f t="shared" si="17"/>
        <v>-6.0000000000000053E-3</v>
      </c>
      <c r="P157" s="4">
        <f t="shared" si="18"/>
        <v>6.0000000000000053E-3</v>
      </c>
    </row>
    <row r="158" spans="1:16" ht="15.75" customHeight="1">
      <c r="B158" s="8">
        <v>6</v>
      </c>
      <c r="C158" s="4">
        <v>1.41</v>
      </c>
      <c r="D158" s="4">
        <v>29.9</v>
      </c>
      <c r="E158" s="4">
        <v>0.49399999999999999</v>
      </c>
      <c r="F158" s="4">
        <v>0.21299999999999999</v>
      </c>
      <c r="H158" s="18">
        <f t="shared" si="13"/>
        <v>1.282394732142857</v>
      </c>
      <c r="I158" s="21">
        <f t="shared" si="14"/>
        <v>28.725642000000001</v>
      </c>
      <c r="J158" s="4">
        <v>0.48399999999999999</v>
      </c>
      <c r="K158" s="4">
        <v>0.224</v>
      </c>
      <c r="M158" s="10">
        <f t="shared" si="15"/>
        <v>-0.12760526785714288</v>
      </c>
      <c r="N158" s="4">
        <f t="shared" si="16"/>
        <v>-1.174357999999998</v>
      </c>
      <c r="O158" s="4">
        <f t="shared" si="17"/>
        <v>-1.0000000000000009E-2</v>
      </c>
      <c r="P158" s="4">
        <f t="shared" si="18"/>
        <v>1.100000000000001E-2</v>
      </c>
    </row>
    <row r="159" spans="1:16" ht="15.75" customHeight="1">
      <c r="B159" s="8">
        <v>7</v>
      </c>
      <c r="C159" s="4">
        <v>1.34</v>
      </c>
      <c r="D159" s="4">
        <v>30.4</v>
      </c>
      <c r="E159" s="4">
        <v>0.498</v>
      </c>
      <c r="F159" s="4">
        <v>0.22700000000000001</v>
      </c>
      <c r="H159" s="18">
        <f t="shared" si="13"/>
        <v>1.2377578846153845</v>
      </c>
      <c r="I159" s="21">
        <f t="shared" si="14"/>
        <v>28.963534499999998</v>
      </c>
      <c r="J159" s="4">
        <v>0.48599999999999999</v>
      </c>
      <c r="K159" s="4">
        <v>0.23400000000000001</v>
      </c>
      <c r="M159" s="10">
        <f t="shared" si="15"/>
        <v>-0.10224211538461558</v>
      </c>
      <c r="N159" s="4">
        <f t="shared" si="16"/>
        <v>-1.4364655000000006</v>
      </c>
      <c r="O159" s="4">
        <f t="shared" si="17"/>
        <v>-1.2000000000000011E-2</v>
      </c>
      <c r="P159" s="4">
        <f t="shared" si="18"/>
        <v>7.0000000000000062E-3</v>
      </c>
    </row>
    <row r="160" spans="1:16" ht="15.75" customHeight="1">
      <c r="B160" s="8">
        <v>8</v>
      </c>
      <c r="C160" s="4">
        <v>1.41</v>
      </c>
      <c r="D160" s="4">
        <v>30.6</v>
      </c>
      <c r="E160" s="4">
        <v>0.5</v>
      </c>
      <c r="F160" s="4">
        <v>0.217</v>
      </c>
      <c r="H160" s="18">
        <f t="shared" si="13"/>
        <v>1.222872526939655</v>
      </c>
      <c r="I160" s="21">
        <f t="shared" si="14"/>
        <v>28.370642624999999</v>
      </c>
      <c r="J160" s="4">
        <v>0.48099999999999998</v>
      </c>
      <c r="K160" s="4">
        <v>0.23200000000000001</v>
      </c>
      <c r="M160" s="10">
        <f t="shared" si="15"/>
        <v>-0.18712747306034494</v>
      </c>
      <c r="N160" s="4">
        <f t="shared" si="16"/>
        <v>-2.2293573750000029</v>
      </c>
      <c r="O160" s="4">
        <f t="shared" si="17"/>
        <v>-1.9000000000000017E-2</v>
      </c>
      <c r="P160" s="4">
        <f t="shared" si="18"/>
        <v>1.5000000000000013E-2</v>
      </c>
    </row>
    <row r="161" spans="1:16" ht="15.75" customHeight="1">
      <c r="B161" s="8">
        <v>9</v>
      </c>
      <c r="C161" s="4">
        <v>1.33</v>
      </c>
      <c r="D161" s="4">
        <v>28.1</v>
      </c>
      <c r="E161" s="4">
        <v>0.47899999999999998</v>
      </c>
      <c r="F161" s="4">
        <v>0.21099999999999999</v>
      </c>
      <c r="H161" s="18">
        <f t="shared" si="13"/>
        <v>1.1478177759740262</v>
      </c>
      <c r="I161" s="21">
        <f t="shared" si="14"/>
        <v>26.514590625000007</v>
      </c>
      <c r="J161" s="4">
        <v>0.46500000000000002</v>
      </c>
      <c r="K161" s="4">
        <v>0.23100000000000001</v>
      </c>
      <c r="M161" s="10">
        <f t="shared" si="15"/>
        <v>-0.18218222402597384</v>
      </c>
      <c r="N161" s="4">
        <f t="shared" si="16"/>
        <v>-1.585409374999994</v>
      </c>
      <c r="O161" s="4">
        <f t="shared" si="17"/>
        <v>-1.3999999999999957E-2</v>
      </c>
      <c r="P161" s="4">
        <f t="shared" si="18"/>
        <v>2.0000000000000018E-2</v>
      </c>
    </row>
    <row r="162" spans="1:16" ht="15.75" customHeight="1">
      <c r="B162" s="8">
        <v>10</v>
      </c>
      <c r="C162" s="4">
        <v>1.22</v>
      </c>
      <c r="D162" s="4">
        <v>28.1</v>
      </c>
      <c r="E162" s="4">
        <v>0.47899999999999998</v>
      </c>
      <c r="F162" s="4">
        <v>0.23</v>
      </c>
      <c r="H162" s="18">
        <f t="shared" si="13"/>
        <v>1.1429477848101266</v>
      </c>
      <c r="I162" s="21">
        <f t="shared" si="14"/>
        <v>27.0878625</v>
      </c>
      <c r="J162" s="4">
        <v>0.47</v>
      </c>
      <c r="K162" s="4">
        <v>0.23699999999999999</v>
      </c>
      <c r="M162" s="10">
        <f t="shared" si="15"/>
        <v>-7.7052215189873374E-2</v>
      </c>
      <c r="N162" s="4">
        <f t="shared" si="16"/>
        <v>-1.0121375000000015</v>
      </c>
      <c r="O162" s="4">
        <f t="shared" si="17"/>
        <v>-9.000000000000008E-3</v>
      </c>
      <c r="P162" s="4">
        <f t="shared" si="18"/>
        <v>6.9999999999999785E-3</v>
      </c>
    </row>
    <row r="163" spans="1:16" ht="15.75" customHeight="1">
      <c r="A163" s="5" t="s">
        <v>28</v>
      </c>
      <c r="B163" s="5">
        <v>1</v>
      </c>
      <c r="C163" s="15">
        <v>1.23</v>
      </c>
      <c r="D163" s="15">
        <v>28.5</v>
      </c>
      <c r="E163" s="15">
        <v>0.48199999999999998</v>
      </c>
      <c r="F163" s="15">
        <v>0.23200000000000001</v>
      </c>
      <c r="G163" s="15"/>
      <c r="H163" s="17">
        <f t="shared" si="13"/>
        <v>1.1477911422413793</v>
      </c>
      <c r="I163" s="19">
        <f t="shared" si="14"/>
        <v>26.628754500000003</v>
      </c>
      <c r="J163" s="15">
        <v>0.46600000000000003</v>
      </c>
      <c r="K163" s="15">
        <v>0.23200000000000001</v>
      </c>
      <c r="L163" s="15"/>
      <c r="M163" s="16">
        <f t="shared" si="15"/>
        <v>-8.2208857758620635E-2</v>
      </c>
      <c r="N163" s="12">
        <f t="shared" si="16"/>
        <v>-1.871245499999997</v>
      </c>
      <c r="O163" s="12">
        <f t="shared" si="17"/>
        <v>-1.5999999999999959E-2</v>
      </c>
      <c r="P163" s="12">
        <f t="shared" si="18"/>
        <v>0</v>
      </c>
    </row>
    <row r="164" spans="1:16" ht="15.75" customHeight="1">
      <c r="B164" s="8">
        <v>2</v>
      </c>
      <c r="C164" s="4">
        <v>1.51</v>
      </c>
      <c r="D164" s="4">
        <v>28.3</v>
      </c>
      <c r="E164" s="4">
        <v>0.48</v>
      </c>
      <c r="F164" s="4">
        <v>0.188</v>
      </c>
      <c r="H164" s="18">
        <f t="shared" si="13"/>
        <v>1.3157423231707315</v>
      </c>
      <c r="I164" s="21">
        <f t="shared" si="14"/>
        <v>26.972717624999998</v>
      </c>
      <c r="J164" s="4">
        <v>0.46899999999999997</v>
      </c>
      <c r="K164" s="4">
        <v>0.20499999999999999</v>
      </c>
      <c r="M164" s="10">
        <f t="shared" si="15"/>
        <v>-0.19425767682926853</v>
      </c>
      <c r="N164" s="4">
        <f t="shared" si="16"/>
        <v>-1.3272823750000029</v>
      </c>
      <c r="O164" s="4">
        <f t="shared" si="17"/>
        <v>-1.100000000000001E-2</v>
      </c>
      <c r="P164" s="4">
        <f t="shared" si="18"/>
        <v>1.6999999999999987E-2</v>
      </c>
    </row>
    <row r="165" spans="1:16" ht="15.75" customHeight="1">
      <c r="B165" s="8">
        <v>3</v>
      </c>
      <c r="C165" s="4">
        <v>1.46</v>
      </c>
      <c r="D165" s="4">
        <v>30.2</v>
      </c>
      <c r="E165" s="4">
        <v>0.496</v>
      </c>
      <c r="F165" s="4">
        <v>0.20699999999999999</v>
      </c>
      <c r="H165" s="18">
        <f t="shared" si="13"/>
        <v>1.3927048422897199</v>
      </c>
      <c r="I165" s="21">
        <f t="shared" si="14"/>
        <v>29.803883625000001</v>
      </c>
      <c r="J165" s="4">
        <v>0.49299999999999999</v>
      </c>
      <c r="K165" s="4">
        <v>0.214</v>
      </c>
      <c r="M165" s="10">
        <f t="shared" si="15"/>
        <v>-6.7295157710280051E-2</v>
      </c>
      <c r="N165" s="4">
        <f t="shared" si="16"/>
        <v>-0.3961163749999983</v>
      </c>
      <c r="O165" s="4">
        <f t="shared" si="17"/>
        <v>-3.0000000000000027E-3</v>
      </c>
      <c r="P165" s="4">
        <f t="shared" si="18"/>
        <v>7.0000000000000062E-3</v>
      </c>
    </row>
    <row r="166" spans="1:16" ht="15.75" customHeight="1">
      <c r="B166" s="8">
        <v>4</v>
      </c>
      <c r="C166" s="4">
        <v>1.46</v>
      </c>
      <c r="D166" s="4">
        <v>29.5</v>
      </c>
      <c r="E166" s="4">
        <v>0.49</v>
      </c>
      <c r="F166" s="4">
        <v>0.20100000000000001</v>
      </c>
      <c r="H166" s="18">
        <f t="shared" si="13"/>
        <v>1.3877121739130436</v>
      </c>
      <c r="I166" s="21">
        <f t="shared" si="14"/>
        <v>28.725642000000001</v>
      </c>
      <c r="J166" s="4">
        <v>0.48399999999999999</v>
      </c>
      <c r="K166" s="4">
        <v>0.20699999999999999</v>
      </c>
      <c r="M166" s="10">
        <f t="shared" si="15"/>
        <v>-7.2287826086956386E-2</v>
      </c>
      <c r="N166" s="4">
        <f t="shared" si="16"/>
        <v>-0.77435799999999944</v>
      </c>
      <c r="O166" s="4">
        <f t="shared" si="17"/>
        <v>-6.0000000000000053E-3</v>
      </c>
      <c r="P166" s="4">
        <f t="shared" si="18"/>
        <v>5.9999999999999776E-3</v>
      </c>
    </row>
    <row r="167" spans="1:16" ht="15.75" customHeight="1">
      <c r="B167" s="8">
        <v>5</v>
      </c>
      <c r="C167" s="4">
        <v>1.46</v>
      </c>
      <c r="D167" s="4">
        <v>31.9</v>
      </c>
      <c r="E167" s="4">
        <v>0.51</v>
      </c>
      <c r="F167" s="4">
        <v>0.219</v>
      </c>
      <c r="H167" s="18">
        <f t="shared" si="13"/>
        <v>1.3912658576233183</v>
      </c>
      <c r="I167" s="21">
        <f t="shared" si="14"/>
        <v>31.025228625</v>
      </c>
      <c r="J167" s="4">
        <v>0.503</v>
      </c>
      <c r="K167" s="4">
        <v>0.223</v>
      </c>
      <c r="M167" s="10">
        <f t="shared" si="15"/>
        <v>-6.8734142376681628E-2</v>
      </c>
      <c r="N167" s="4">
        <f t="shared" si="16"/>
        <v>-0.87477137499999813</v>
      </c>
      <c r="O167" s="4">
        <f t="shared" si="17"/>
        <v>-7.0000000000000062E-3</v>
      </c>
      <c r="P167" s="4">
        <f t="shared" si="18"/>
        <v>4.0000000000000036E-3</v>
      </c>
    </row>
    <row r="168" spans="1:16" ht="15.75" customHeight="1">
      <c r="B168" s="8">
        <v>6</v>
      </c>
      <c r="C168" s="4">
        <v>1.48</v>
      </c>
      <c r="D168" s="4">
        <v>29.5</v>
      </c>
      <c r="E168" s="4">
        <v>0.49</v>
      </c>
      <c r="F168" s="4">
        <v>0.19900000000000001</v>
      </c>
      <c r="H168" s="18">
        <f t="shared" si="13"/>
        <v>1.3112448163507109</v>
      </c>
      <c r="I168" s="21">
        <f t="shared" si="14"/>
        <v>27.667265624999999</v>
      </c>
      <c r="J168" s="4">
        <v>0.47499999999999998</v>
      </c>
      <c r="K168" s="4">
        <v>0.21099999999999999</v>
      </c>
      <c r="M168" s="10">
        <f t="shared" si="15"/>
        <v>-0.1687551836492891</v>
      </c>
      <c r="N168" s="4">
        <f t="shared" si="16"/>
        <v>-1.8327343750000011</v>
      </c>
      <c r="O168" s="4">
        <f t="shared" si="17"/>
        <v>-1.5000000000000013E-2</v>
      </c>
      <c r="P168" s="4">
        <f t="shared" si="18"/>
        <v>1.1999999999999983E-2</v>
      </c>
    </row>
    <row r="169" spans="1:16" ht="15.75" customHeight="1">
      <c r="B169" s="8">
        <v>7</v>
      </c>
      <c r="C169" s="4">
        <v>1.43</v>
      </c>
      <c r="D169" s="4">
        <v>29.9</v>
      </c>
      <c r="E169" s="4">
        <v>0.49399999999999999</v>
      </c>
      <c r="F169" s="4">
        <v>0.20899999999999999</v>
      </c>
      <c r="H169" s="18">
        <f t="shared" si="13"/>
        <v>1.2998028054298643</v>
      </c>
      <c r="I169" s="21">
        <f t="shared" si="14"/>
        <v>28.725642000000001</v>
      </c>
      <c r="J169" s="4">
        <v>0.48399999999999999</v>
      </c>
      <c r="K169" s="4">
        <v>0.221</v>
      </c>
      <c r="M169" s="10">
        <f t="shared" si="15"/>
        <v>-0.13019719457013568</v>
      </c>
      <c r="N169" s="4">
        <f t="shared" si="16"/>
        <v>-1.174357999999998</v>
      </c>
      <c r="O169" s="4">
        <f t="shared" si="17"/>
        <v>-1.0000000000000009E-2</v>
      </c>
      <c r="P169" s="4">
        <f t="shared" si="18"/>
        <v>1.2000000000000011E-2</v>
      </c>
    </row>
    <row r="170" spans="1:16" ht="15.75" customHeight="1">
      <c r="B170" s="8">
        <v>8</v>
      </c>
      <c r="C170" s="4">
        <v>1.39</v>
      </c>
      <c r="D170" s="4">
        <v>28.5</v>
      </c>
      <c r="E170" s="4">
        <v>0.48199999999999998</v>
      </c>
      <c r="F170" s="4">
        <v>0.20499999999999999</v>
      </c>
      <c r="H170" s="18">
        <f t="shared" si="13"/>
        <v>1.2368886986301368</v>
      </c>
      <c r="I170" s="21">
        <f t="shared" si="14"/>
        <v>27.0878625</v>
      </c>
      <c r="J170" s="4">
        <v>0.47</v>
      </c>
      <c r="K170" s="4">
        <v>0.219</v>
      </c>
      <c r="M170" s="10">
        <f t="shared" si="15"/>
        <v>-0.15311130136986306</v>
      </c>
      <c r="N170" s="4">
        <f t="shared" si="16"/>
        <v>-1.4121375</v>
      </c>
      <c r="O170" s="4">
        <f t="shared" si="17"/>
        <v>-1.2000000000000011E-2</v>
      </c>
      <c r="P170" s="4">
        <f t="shared" si="18"/>
        <v>1.4000000000000012E-2</v>
      </c>
    </row>
    <row r="171" spans="1:16" ht="15.75" customHeight="1">
      <c r="B171" s="8">
        <v>9</v>
      </c>
      <c r="C171" s="4">
        <v>1.36</v>
      </c>
      <c r="D171" s="4">
        <v>29.5</v>
      </c>
      <c r="E171" s="4">
        <v>0.49</v>
      </c>
      <c r="F171" s="4">
        <v>0.217</v>
      </c>
      <c r="H171" s="18">
        <f t="shared" si="13"/>
        <v>1.3051794400452488</v>
      </c>
      <c r="I171" s="21">
        <f t="shared" si="14"/>
        <v>28.844465624999998</v>
      </c>
      <c r="J171" s="4">
        <v>0.48499999999999999</v>
      </c>
      <c r="K171" s="4">
        <v>0.221</v>
      </c>
      <c r="M171" s="10">
        <f t="shared" si="15"/>
        <v>-5.4820559954751324E-2</v>
      </c>
      <c r="N171" s="4">
        <f t="shared" si="16"/>
        <v>-0.655534375000002</v>
      </c>
      <c r="O171" s="4">
        <f t="shared" si="17"/>
        <v>-5.0000000000000044E-3</v>
      </c>
      <c r="P171" s="4">
        <f t="shared" si="18"/>
        <v>4.0000000000000036E-3</v>
      </c>
    </row>
    <row r="172" spans="1:16" ht="15.75" customHeight="1">
      <c r="B172" s="8">
        <v>10</v>
      </c>
      <c r="C172" s="4">
        <v>1.35</v>
      </c>
      <c r="D172" s="4">
        <v>30.9</v>
      </c>
      <c r="E172" s="4">
        <v>0.502</v>
      </c>
      <c r="F172" s="4">
        <v>0.22900000000000001</v>
      </c>
      <c r="H172" s="18">
        <f t="shared" si="13"/>
        <v>1.2321691139240507</v>
      </c>
      <c r="I172" s="21">
        <f t="shared" si="14"/>
        <v>29.202408000000002</v>
      </c>
      <c r="J172" s="4">
        <v>0.48799999999999999</v>
      </c>
      <c r="K172" s="4">
        <v>0.23699999999999999</v>
      </c>
      <c r="M172" s="10">
        <f t="shared" si="15"/>
        <v>-0.11783088607594938</v>
      </c>
      <c r="N172" s="4">
        <f t="shared" si="16"/>
        <v>-1.6975919999999967</v>
      </c>
      <c r="O172" s="4">
        <f t="shared" si="17"/>
        <v>-1.4000000000000012E-2</v>
      </c>
      <c r="P172" s="4">
        <f t="shared" si="18"/>
        <v>7.9999999999999793E-3</v>
      </c>
    </row>
    <row r="173" spans="1:16" ht="15.75" customHeight="1">
      <c r="A173" s="5" t="s">
        <v>29</v>
      </c>
      <c r="B173" s="5">
        <v>1</v>
      </c>
      <c r="C173" s="15">
        <v>1.35</v>
      </c>
      <c r="D173" s="15">
        <v>26.7</v>
      </c>
      <c r="E173" s="15">
        <v>0.46700000000000003</v>
      </c>
      <c r="F173" s="15">
        <v>0.19700000000000001</v>
      </c>
      <c r="G173" s="15"/>
      <c r="H173" s="22">
        <f t="shared" si="13"/>
        <v>1.2297369668246447</v>
      </c>
      <c r="I173" s="19">
        <f t="shared" si="14"/>
        <v>25.947450000000003</v>
      </c>
      <c r="J173" s="15">
        <v>0.46</v>
      </c>
      <c r="K173" s="15">
        <v>0.21099999999999999</v>
      </c>
      <c r="L173" s="15"/>
      <c r="M173" s="16">
        <f t="shared" si="15"/>
        <v>-0.12026303317535536</v>
      </c>
      <c r="N173" s="12">
        <f t="shared" si="16"/>
        <v>-0.75254999999999583</v>
      </c>
      <c r="O173" s="12">
        <f t="shared" si="17"/>
        <v>-7.0000000000000062E-3</v>
      </c>
      <c r="P173" s="12">
        <f t="shared" si="18"/>
        <v>1.3999999999999985E-2</v>
      </c>
    </row>
    <row r="174" spans="1:16" ht="15.75" customHeight="1">
      <c r="B174" s="8">
        <v>2</v>
      </c>
      <c r="C174" s="8">
        <v>1.33</v>
      </c>
      <c r="D174" s="8">
        <v>28.1</v>
      </c>
      <c r="E174" s="8">
        <v>0.47899999999999998</v>
      </c>
      <c r="F174" s="8">
        <v>0.21099999999999999</v>
      </c>
      <c r="G174" s="8"/>
      <c r="H174" s="18">
        <f t="shared" si="13"/>
        <v>1.3278602132701423</v>
      </c>
      <c r="I174" s="20">
        <f t="shared" si="14"/>
        <v>28.017850500000002</v>
      </c>
      <c r="J174" s="8">
        <v>0.47799999999999998</v>
      </c>
      <c r="K174" s="8">
        <v>0.21099999999999999</v>
      </c>
      <c r="L174" s="8"/>
      <c r="M174" s="10">
        <f t="shared" si="15"/>
        <v>-2.1397867298578177E-3</v>
      </c>
      <c r="N174" s="4">
        <f t="shared" si="16"/>
        <v>-8.2149499999999875E-2</v>
      </c>
      <c r="O174" s="4">
        <f t="shared" si="17"/>
        <v>-1.0000000000000009E-3</v>
      </c>
      <c r="P174" s="4">
        <f t="shared" si="18"/>
        <v>0</v>
      </c>
    </row>
    <row r="175" spans="1:16" ht="15.75" customHeight="1">
      <c r="B175" s="8">
        <v>3</v>
      </c>
      <c r="C175" s="8">
        <v>1.36</v>
      </c>
      <c r="D175" s="8">
        <v>29.5</v>
      </c>
      <c r="E175" s="8">
        <v>0.49</v>
      </c>
      <c r="F175" s="8">
        <v>0.217</v>
      </c>
      <c r="G175" s="8"/>
      <c r="H175" s="18">
        <f t="shared" si="13"/>
        <v>1.2612857142857143</v>
      </c>
      <c r="I175" s="20">
        <f t="shared" si="14"/>
        <v>28.252800000000001</v>
      </c>
      <c r="J175" s="8">
        <v>0.48</v>
      </c>
      <c r="K175" s="8">
        <v>0.224</v>
      </c>
      <c r="L175" s="8"/>
      <c r="M175" s="10">
        <f t="shared" si="15"/>
        <v>-9.8714285714285754E-2</v>
      </c>
      <c r="N175" s="4">
        <f t="shared" si="16"/>
        <v>-1.2471999999999994</v>
      </c>
      <c r="O175" s="4">
        <f t="shared" si="17"/>
        <v>-1.0000000000000009E-2</v>
      </c>
      <c r="P175" s="4">
        <f t="shared" si="18"/>
        <v>7.0000000000000062E-3</v>
      </c>
    </row>
    <row r="176" spans="1:16" ht="15.75" customHeight="1">
      <c r="B176" s="8">
        <v>4</v>
      </c>
      <c r="C176" s="8">
        <v>1.01</v>
      </c>
      <c r="D176" s="8">
        <v>22.4</v>
      </c>
      <c r="E176" s="8">
        <v>0.42799999999999999</v>
      </c>
      <c r="F176" s="8">
        <v>0.223</v>
      </c>
      <c r="G176" s="8"/>
      <c r="H176" s="18">
        <f t="shared" ref="H176:H182" si="19">(I176/K176)/100</f>
        <v>0.95812963427947595</v>
      </c>
      <c r="I176" s="20">
        <f t="shared" ref="I176:I182" si="20">(9.81*(J176)^2/8)*100</f>
        <v>21.941168625</v>
      </c>
      <c r="J176" s="8">
        <v>0.42299999999999999</v>
      </c>
      <c r="K176" s="8">
        <v>0.22900000000000001</v>
      </c>
      <c r="L176" s="8"/>
      <c r="M176" s="10">
        <f t="shared" ref="M176:M182" si="21">H176-C176</f>
        <v>-5.1870365720524059E-2</v>
      </c>
      <c r="N176" s="4">
        <f t="shared" ref="N176:N182" si="22">I176-D176</f>
        <v>-0.45883137499999904</v>
      </c>
      <c r="O176" s="4">
        <f t="shared" ref="O176:O182" si="23">J176-E176</f>
        <v>-5.0000000000000044E-3</v>
      </c>
      <c r="P176" s="4">
        <f t="shared" ref="P176:P182" si="24">K176-F176</f>
        <v>6.0000000000000053E-3</v>
      </c>
    </row>
    <row r="177" spans="2:16" ht="15.75" customHeight="1">
      <c r="B177" s="8">
        <v>5</v>
      </c>
      <c r="C177" s="4">
        <v>1.28</v>
      </c>
      <c r="D177" s="4">
        <v>28.1</v>
      </c>
      <c r="E177" s="4">
        <v>0.47899999999999998</v>
      </c>
      <c r="F177" s="4">
        <v>0.219</v>
      </c>
      <c r="H177" s="18">
        <f t="shared" si="19"/>
        <v>1.1630251982378856</v>
      </c>
      <c r="I177" s="21">
        <f t="shared" si="20"/>
        <v>26.400672000000004</v>
      </c>
      <c r="J177" s="4">
        <v>0.46400000000000002</v>
      </c>
      <c r="K177" s="4">
        <v>0.22700000000000001</v>
      </c>
      <c r="M177" s="10">
        <f t="shared" si="21"/>
        <v>-0.11697480176211439</v>
      </c>
      <c r="N177" s="4">
        <f t="shared" si="22"/>
        <v>-1.6993279999999977</v>
      </c>
      <c r="O177" s="4">
        <f t="shared" si="23"/>
        <v>-1.4999999999999958E-2</v>
      </c>
      <c r="P177" s="4">
        <f t="shared" si="24"/>
        <v>8.0000000000000071E-3</v>
      </c>
    </row>
    <row r="178" spans="2:16" ht="15.75" customHeight="1">
      <c r="B178" s="8">
        <v>6</v>
      </c>
      <c r="C178" s="4">
        <v>1.35</v>
      </c>
      <c r="D178" s="4">
        <v>29</v>
      </c>
      <c r="E178" s="4">
        <v>0.48599999999999999</v>
      </c>
      <c r="F178" s="4">
        <v>0.215</v>
      </c>
      <c r="H178" s="18">
        <f t="shared" si="19"/>
        <v>1.2504534499999997</v>
      </c>
      <c r="I178" s="21">
        <f t="shared" si="20"/>
        <v>28.135202624999998</v>
      </c>
      <c r="J178" s="4">
        <v>0.47899999999999998</v>
      </c>
      <c r="K178" s="4">
        <v>0.22500000000000001</v>
      </c>
      <c r="M178" s="10">
        <f t="shared" si="21"/>
        <v>-9.9546550000000344E-2</v>
      </c>
      <c r="N178" s="4">
        <f t="shared" si="22"/>
        <v>-0.86479737500000198</v>
      </c>
      <c r="O178" s="4">
        <f t="shared" si="23"/>
        <v>-7.0000000000000062E-3</v>
      </c>
      <c r="P178" s="4">
        <f t="shared" si="24"/>
        <v>1.0000000000000009E-2</v>
      </c>
    </row>
    <row r="179" spans="2:16" ht="15.75" customHeight="1">
      <c r="B179" s="8">
        <v>7</v>
      </c>
      <c r="C179" s="4">
        <v>1.26</v>
      </c>
      <c r="D179" s="4">
        <v>27.6</v>
      </c>
      <c r="E179" s="4">
        <v>0.47499999999999998</v>
      </c>
      <c r="F179" s="4">
        <v>0.219</v>
      </c>
      <c r="H179" s="18">
        <f t="shared" si="19"/>
        <v>1.1932979074889867</v>
      </c>
      <c r="I179" s="21">
        <f t="shared" si="20"/>
        <v>27.0878625</v>
      </c>
      <c r="J179" s="4">
        <v>0.47</v>
      </c>
      <c r="K179" s="4">
        <v>0.22700000000000001</v>
      </c>
      <c r="M179" s="10">
        <f t="shared" si="21"/>
        <v>-6.6702092511013333E-2</v>
      </c>
      <c r="N179" s="4">
        <f t="shared" si="22"/>
        <v>-0.51213750000000147</v>
      </c>
      <c r="O179" s="4">
        <f t="shared" si="23"/>
        <v>-5.0000000000000044E-3</v>
      </c>
      <c r="P179" s="4">
        <f t="shared" si="24"/>
        <v>8.0000000000000071E-3</v>
      </c>
    </row>
    <row r="180" spans="2:16" ht="15.75" customHeight="1">
      <c r="B180" s="8">
        <v>8</v>
      </c>
      <c r="C180" s="4">
        <v>1.22</v>
      </c>
      <c r="D180" s="4">
        <v>27.6</v>
      </c>
      <c r="E180" s="4">
        <v>0.47499999999999998</v>
      </c>
      <c r="F180" s="4">
        <v>0.22700000000000001</v>
      </c>
      <c r="H180" s="18">
        <f t="shared" si="19"/>
        <v>1.1677312173913046</v>
      </c>
      <c r="I180" s="21">
        <f t="shared" si="20"/>
        <v>26.857818000000005</v>
      </c>
      <c r="J180" s="4">
        <v>0.46800000000000003</v>
      </c>
      <c r="K180" s="4">
        <v>0.23</v>
      </c>
      <c r="M180" s="10">
        <f t="shared" si="21"/>
        <v>-5.2268782608695386E-2</v>
      </c>
      <c r="N180" s="4">
        <f t="shared" si="22"/>
        <v>-0.74218199999999612</v>
      </c>
      <c r="O180" s="4">
        <f t="shared" si="23"/>
        <v>-6.9999999999999507E-3</v>
      </c>
      <c r="P180" s="4">
        <f t="shared" si="24"/>
        <v>3.0000000000000027E-3</v>
      </c>
    </row>
    <row r="181" spans="2:16" ht="15.75" customHeight="1">
      <c r="B181" s="8">
        <v>9</v>
      </c>
      <c r="C181" s="4">
        <v>1.37</v>
      </c>
      <c r="D181" s="4">
        <v>31.4</v>
      </c>
      <c r="E181" s="4">
        <v>0.50600000000000001</v>
      </c>
      <c r="F181" s="4">
        <v>0.22900000000000001</v>
      </c>
      <c r="H181" s="18">
        <f t="shared" si="19"/>
        <v>1.2215266666666666</v>
      </c>
      <c r="I181" s="21">
        <f t="shared" si="20"/>
        <v>29.683098000000001</v>
      </c>
      <c r="J181" s="4">
        <v>0.49199999999999999</v>
      </c>
      <c r="K181" s="4">
        <v>0.24299999999999999</v>
      </c>
      <c r="M181" s="10">
        <f t="shared" si="21"/>
        <v>-0.14847333333333346</v>
      </c>
      <c r="N181" s="4">
        <f t="shared" si="22"/>
        <v>-1.7169019999999975</v>
      </c>
      <c r="O181" s="4">
        <f t="shared" si="23"/>
        <v>-1.4000000000000012E-2</v>
      </c>
      <c r="P181" s="4">
        <f t="shared" si="24"/>
        <v>1.3999999999999985E-2</v>
      </c>
    </row>
    <row r="182" spans="2:16" ht="15.75" customHeight="1">
      <c r="B182" s="8">
        <v>10</v>
      </c>
      <c r="C182" s="4">
        <v>1.26</v>
      </c>
      <c r="D182" s="4">
        <v>28.1</v>
      </c>
      <c r="E182" s="4">
        <v>0.47899999999999998</v>
      </c>
      <c r="F182" s="4">
        <v>0.223</v>
      </c>
      <c r="H182" s="18">
        <f t="shared" si="19"/>
        <v>1.1528082880434785</v>
      </c>
      <c r="I182" s="21">
        <f t="shared" si="20"/>
        <v>26.514590625000007</v>
      </c>
      <c r="J182" s="4">
        <v>0.46500000000000002</v>
      </c>
      <c r="K182" s="4">
        <v>0.23</v>
      </c>
      <c r="M182" s="10">
        <f t="shared" si="21"/>
        <v>-0.10719171195652155</v>
      </c>
      <c r="N182" s="4">
        <f t="shared" si="22"/>
        <v>-1.585409374999994</v>
      </c>
      <c r="O182" s="4">
        <f t="shared" si="23"/>
        <v>-1.3999999999999957E-2</v>
      </c>
      <c r="P182" s="4">
        <f t="shared" si="24"/>
        <v>7.0000000000000062E-3</v>
      </c>
    </row>
  </sheetData>
  <pageMargins left="0.7" right="0.7" top="0.75" bottom="0.75" header="0.3" footer="0.3"/>
  <pageSetup paperSize="9" orientation="portrait" horizontalDpi="4294967292" verticalDpi="4294967292"/>
  <ignoredErrors>
    <ignoredError sqref="S4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Martin O'Reilly</cp:lastModifiedBy>
  <dcterms:created xsi:type="dcterms:W3CDTF">2020-11-04T11:37:31Z</dcterms:created>
  <dcterms:modified xsi:type="dcterms:W3CDTF">2021-02-20T12:20:25Z</dcterms:modified>
</cp:coreProperties>
</file>